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<sst xmlns="http://schemas.openxmlformats.org/spreadsheetml/2006/main" count="312" uniqueCount="26">
  <si>
    <t>Perbandingan AHP</t>
  </si>
  <si>
    <t>1.</t>
  </si>
  <si>
    <t>Kriteria</t>
  </si>
  <si>
    <t>ROI</t>
  </si>
  <si>
    <t>NPV</t>
  </si>
  <si>
    <t>IRR</t>
  </si>
  <si>
    <t>B/C Ratio</t>
  </si>
  <si>
    <t>PP</t>
  </si>
  <si>
    <t>Nilai Eigen</t>
  </si>
  <si>
    <t>Jumlah</t>
  </si>
  <si>
    <t>Rata - Rata</t>
  </si>
  <si>
    <t>Peringkat</t>
  </si>
  <si>
    <t>CI = (Lamda max - n )/(n-1)</t>
  </si>
  <si>
    <t xml:space="preserve">Lamda max= </t>
  </si>
  <si>
    <t>CI=</t>
  </si>
  <si>
    <t>CR= CI/IR</t>
  </si>
  <si>
    <t>2.</t>
  </si>
  <si>
    <t>Nilai elegan</t>
  </si>
  <si>
    <t>rata - rata</t>
  </si>
  <si>
    <t>CI= (Lamda max - n)/(n-1)</t>
  </si>
  <si>
    <t xml:space="preserve">Lamda max </t>
  </si>
  <si>
    <t xml:space="preserve">CI= </t>
  </si>
  <si>
    <t>3.</t>
  </si>
  <si>
    <t>Lamda max</t>
  </si>
  <si>
    <t>CI=(Lamda max -n)/( n - 1)</t>
  </si>
  <si>
    <t xml:space="preserve">Peringkat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</si>
</sst>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/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readingOrder="0"/>
    </xf>
    <xf borderId="2" fillId="0" fontId="1" numFmtId="0" xfId="0" applyAlignment="1" applyBorder="1" applyFont="1">
      <alignment horizontal="center" readingOrder="0"/>
    </xf>
    <xf borderId="3" fillId="0" fontId="2" numFmtId="0" xfId="0" applyBorder="1" applyFont="1"/>
    <xf borderId="4" fillId="0" fontId="2" numFmtId="0" xfId="0" applyBorder="1" applyFont="1"/>
    <xf borderId="1" fillId="0" fontId="1" numFmtId="2" xfId="0" applyAlignment="1" applyBorder="1" applyFont="1" applyNumberFormat="1">
      <alignment horizontal="center" readingOrder="0"/>
    </xf>
    <xf borderId="1" fillId="0" fontId="1" numFmtId="2" xfId="0" applyAlignment="1" applyBorder="1" applyFont="1" applyNumberFormat="1">
      <alignment horizontal="center"/>
    </xf>
    <xf borderId="1" fillId="0" fontId="1" numFmtId="0" xfId="0" applyAlignment="1" applyBorder="1" applyFont="1">
      <alignment readingOrder="0"/>
    </xf>
    <xf borderId="1" fillId="0" fontId="1" numFmtId="2" xfId="0" applyBorder="1" applyFont="1" applyNumberFormat="1"/>
    <xf borderId="0" fillId="0" fontId="1" numFmtId="0" xfId="0" applyAlignment="1" applyFont="1">
      <alignment horizontal="center"/>
    </xf>
    <xf borderId="0" fillId="0" fontId="1" numFmtId="2" xfId="0" applyAlignment="1" applyFont="1" applyNumberFormat="1">
      <alignment horizontal="center"/>
    </xf>
    <xf borderId="0" fillId="0" fontId="1" numFmtId="2" xfId="0" applyFont="1" applyNumberFormat="1"/>
    <xf borderId="1" fillId="0" fontId="1" numFmtId="0" xfId="0" applyAlignment="1" applyBorder="1" applyFont="1">
      <alignment horizontal="center"/>
    </xf>
    <xf borderId="1" fillId="2" fontId="1" numFmtId="2" xfId="0" applyAlignment="1" applyBorder="1" applyFill="1" applyFont="1" applyNumberFormat="1">
      <alignment horizontal="center" readingOrder="0"/>
    </xf>
    <xf borderId="1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horizontal="center" vertical="bottom"/>
    </xf>
    <xf borderId="3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vertical="bottom"/>
    </xf>
    <xf borderId="5" fillId="0" fontId="3" numFmtId="0" xfId="0" applyAlignment="1" applyBorder="1" applyFont="1">
      <alignment horizontal="center" vertical="bottom"/>
    </xf>
    <xf borderId="6" fillId="0" fontId="3" numFmtId="2" xfId="0" applyAlignment="1" applyBorder="1" applyFont="1" applyNumberFormat="1">
      <alignment horizontal="center" readingOrder="0" vertical="bottom"/>
    </xf>
    <xf borderId="6" fillId="0" fontId="3" numFmtId="2" xfId="0" applyAlignment="1" applyBorder="1" applyFont="1" applyNumberFormat="1">
      <alignment horizontal="center" vertical="bottom"/>
    </xf>
    <xf borderId="6" fillId="3" fontId="3" numFmtId="2" xfId="0" applyAlignment="1" applyBorder="1" applyFill="1" applyFont="1" applyNumberFormat="1">
      <alignment horizontal="center" readingOrder="0" vertical="bottom"/>
    </xf>
    <xf borderId="0" fillId="0" fontId="3" numFmtId="0" xfId="0" applyAlignment="1" applyFont="1">
      <alignment vertical="bottom"/>
    </xf>
    <xf borderId="0" fillId="0" fontId="3" numFmtId="2" xfId="0" applyAlignment="1" applyFont="1" applyNumberForma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center" readingOrder="0" vertical="bottom"/>
    </xf>
    <xf borderId="0" fillId="0" fontId="3" numFmtId="2" xfId="0" applyAlignment="1" applyFont="1" applyNumberFormat="1">
      <alignment horizontal="center" readingOrder="0" vertical="bottom"/>
    </xf>
    <xf borderId="0" fillId="0" fontId="3" numFmtId="2" xfId="0" applyAlignment="1" applyFont="1" applyNumberFormat="1">
      <alignment horizontal="center" vertical="bottom"/>
    </xf>
    <xf borderId="0" fillId="3" fontId="3" numFmtId="2" xfId="0" applyAlignment="1" applyFont="1" applyNumberFormat="1">
      <alignment horizontal="center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7" max="7" width="13.5"/>
    <col customWidth="1" min="9" max="9" width="13.5"/>
    <col customWidth="1" min="11" max="11" width="13.5"/>
  </cols>
  <sheetData>
    <row r="2">
      <c r="A2" s="1" t="s">
        <v>0</v>
      </c>
    </row>
    <row r="4">
      <c r="A4" s="2" t="s">
        <v>1</v>
      </c>
    </row>
    <row r="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4" t="s">
        <v>8</v>
      </c>
      <c r="H5" s="5"/>
      <c r="I5" s="5"/>
      <c r="J5" s="5"/>
      <c r="K5" s="6"/>
      <c r="L5" s="3" t="s">
        <v>9</v>
      </c>
      <c r="M5" s="3" t="s">
        <v>10</v>
      </c>
      <c r="N5" s="3" t="s">
        <v>11</v>
      </c>
    </row>
    <row r="6">
      <c r="A6" s="3" t="s">
        <v>3</v>
      </c>
      <c r="B6" s="7">
        <v>1.0</v>
      </c>
      <c r="C6" s="7">
        <v>1.0</v>
      </c>
      <c r="D6" s="7">
        <v>0.5</v>
      </c>
      <c r="E6" s="7">
        <v>2.0</v>
      </c>
      <c r="F6" s="7">
        <v>1.0</v>
      </c>
      <c r="G6" s="8">
        <f t="shared" ref="G6:K6" si="1">B6/B11</f>
        <v>0.1876172608</v>
      </c>
      <c r="H6" s="8">
        <f t="shared" si="1"/>
        <v>0.1923076923</v>
      </c>
      <c r="I6" s="8">
        <f t="shared" si="1"/>
        <v>0.09090909091</v>
      </c>
      <c r="J6" s="8">
        <f t="shared" si="1"/>
        <v>0.3636363636</v>
      </c>
      <c r="K6" s="8">
        <f t="shared" si="1"/>
        <v>0.1818181818</v>
      </c>
      <c r="L6" s="8">
        <f t="shared" ref="L6:L10" si="3">sum(G6:K6)</f>
        <v>1.016288589</v>
      </c>
      <c r="M6" s="8">
        <f t="shared" ref="M6:M10" si="4">L6/5</f>
        <v>0.2032577179</v>
      </c>
      <c r="N6" s="3">
        <v>3.0</v>
      </c>
    </row>
    <row r="7">
      <c r="A7" s="3" t="s">
        <v>4</v>
      </c>
      <c r="B7" s="7">
        <v>0.33</v>
      </c>
      <c r="C7" s="7">
        <v>1.0</v>
      </c>
      <c r="D7" s="7">
        <v>1.0</v>
      </c>
      <c r="E7" s="7">
        <v>1.0</v>
      </c>
      <c r="F7" s="7">
        <v>1.0</v>
      </c>
      <c r="G7" s="8">
        <f t="shared" ref="G7:K7" si="2">B7/B11</f>
        <v>0.06191369606</v>
      </c>
      <c r="H7" s="8">
        <f t="shared" si="2"/>
        <v>0.1923076923</v>
      </c>
      <c r="I7" s="8">
        <f t="shared" si="2"/>
        <v>0.1818181818</v>
      </c>
      <c r="J7" s="8">
        <f t="shared" si="2"/>
        <v>0.1818181818</v>
      </c>
      <c r="K7" s="8">
        <f t="shared" si="2"/>
        <v>0.1818181818</v>
      </c>
      <c r="L7" s="8">
        <f t="shared" si="3"/>
        <v>0.7996759338</v>
      </c>
      <c r="M7" s="8">
        <f t="shared" si="4"/>
        <v>0.1599351868</v>
      </c>
      <c r="N7" s="3">
        <v>5.0</v>
      </c>
    </row>
    <row r="8">
      <c r="A8" s="3" t="s">
        <v>5</v>
      </c>
      <c r="B8" s="7">
        <v>2.0</v>
      </c>
      <c r="C8" s="7">
        <v>1.0</v>
      </c>
      <c r="D8" s="7">
        <v>1.0</v>
      </c>
      <c r="E8" s="7">
        <v>1.0</v>
      </c>
      <c r="F8" s="7">
        <v>0.5</v>
      </c>
      <c r="G8" s="8">
        <f t="shared" ref="G8:K8" si="5">B8/B11</f>
        <v>0.3752345216</v>
      </c>
      <c r="H8" s="8">
        <f t="shared" si="5"/>
        <v>0.1923076923</v>
      </c>
      <c r="I8" s="8">
        <f t="shared" si="5"/>
        <v>0.1818181818</v>
      </c>
      <c r="J8" s="8">
        <f t="shared" si="5"/>
        <v>0.1818181818</v>
      </c>
      <c r="K8" s="8">
        <f t="shared" si="5"/>
        <v>0.09090909091</v>
      </c>
      <c r="L8" s="8">
        <f t="shared" si="3"/>
        <v>1.022087668</v>
      </c>
      <c r="M8" s="8">
        <f t="shared" si="4"/>
        <v>0.2044175337</v>
      </c>
      <c r="N8" s="3">
        <v>4.0</v>
      </c>
    </row>
    <row r="9">
      <c r="A9" s="3" t="s">
        <v>6</v>
      </c>
      <c r="B9" s="7">
        <v>1.0</v>
      </c>
      <c r="C9" s="7">
        <v>2.0</v>
      </c>
      <c r="D9" s="7">
        <v>1.0</v>
      </c>
      <c r="E9" s="7">
        <v>1.0</v>
      </c>
      <c r="F9" s="7">
        <v>2.0</v>
      </c>
      <c r="G9" s="8">
        <f t="shared" ref="G9:K9" si="6">B9/B11</f>
        <v>0.1876172608</v>
      </c>
      <c r="H9" s="8">
        <f t="shared" si="6"/>
        <v>0.3846153846</v>
      </c>
      <c r="I9" s="8">
        <f t="shared" si="6"/>
        <v>0.1818181818</v>
      </c>
      <c r="J9" s="8">
        <f t="shared" si="6"/>
        <v>0.1818181818</v>
      </c>
      <c r="K9" s="8">
        <f t="shared" si="6"/>
        <v>0.3636363636</v>
      </c>
      <c r="L9" s="8">
        <f t="shared" si="3"/>
        <v>1.299505373</v>
      </c>
      <c r="M9" s="8">
        <f t="shared" si="4"/>
        <v>0.2599010745</v>
      </c>
      <c r="N9" s="3">
        <v>1.0</v>
      </c>
    </row>
    <row r="10">
      <c r="A10" s="3" t="s">
        <v>7</v>
      </c>
      <c r="B10" s="7">
        <v>1.0</v>
      </c>
      <c r="C10" s="7">
        <v>0.2</v>
      </c>
      <c r="D10" s="7">
        <v>2.0</v>
      </c>
      <c r="E10" s="7">
        <v>0.5</v>
      </c>
      <c r="F10" s="7">
        <v>1.0</v>
      </c>
      <c r="G10" s="8">
        <f t="shared" ref="G10:K10" si="7">B10/B11</f>
        <v>0.1876172608</v>
      </c>
      <c r="H10" s="8">
        <f t="shared" si="7"/>
        <v>0.03846153846</v>
      </c>
      <c r="I10" s="8">
        <f t="shared" si="7"/>
        <v>0.3636363636</v>
      </c>
      <c r="J10" s="8">
        <f t="shared" si="7"/>
        <v>0.09090909091</v>
      </c>
      <c r="K10" s="8">
        <f t="shared" si="7"/>
        <v>0.1818181818</v>
      </c>
      <c r="L10" s="8">
        <f t="shared" si="3"/>
        <v>0.8624424356</v>
      </c>
      <c r="M10" s="8">
        <f t="shared" si="4"/>
        <v>0.1724884871</v>
      </c>
      <c r="N10" s="3">
        <v>2.0</v>
      </c>
    </row>
    <row r="11">
      <c r="A11" s="9" t="s">
        <v>9</v>
      </c>
      <c r="B11" s="10">
        <f t="shared" ref="B11:F11" si="8">sum(B6:B10)</f>
        <v>5.33</v>
      </c>
      <c r="C11" s="10">
        <f t="shared" si="8"/>
        <v>5.2</v>
      </c>
      <c r="D11" s="10">
        <f t="shared" si="8"/>
        <v>5.5</v>
      </c>
      <c r="E11" s="10">
        <f t="shared" si="8"/>
        <v>5.5</v>
      </c>
      <c r="F11" s="10">
        <f t="shared" si="8"/>
        <v>5.5</v>
      </c>
      <c r="G11" s="11"/>
      <c r="H11" s="11"/>
      <c r="I11" s="11"/>
      <c r="J11" s="11"/>
      <c r="K11" s="11"/>
      <c r="L11" s="11"/>
      <c r="M11" s="12">
        <f>sum(M6:M10)</f>
        <v>1</v>
      </c>
    </row>
    <row r="13">
      <c r="E13" s="2" t="s">
        <v>12</v>
      </c>
    </row>
    <row r="14">
      <c r="E14" s="2" t="s">
        <v>13</v>
      </c>
      <c r="F14" s="13">
        <f>(B11*M6)+(C11*M7)+(D11*M8)+(E11*M9)+(F11*M10)</f>
        <v>5.417465632</v>
      </c>
    </row>
    <row r="15">
      <c r="E15" s="2" t="s">
        <v>14</v>
      </c>
      <c r="F15" s="13">
        <f>(F14-5)/(5-1)</f>
        <v>0.104366408</v>
      </c>
    </row>
    <row r="16">
      <c r="E16" s="2" t="s">
        <v>15</v>
      </c>
      <c r="F16" s="13">
        <f>(F15/1.12)</f>
        <v>0.09318429284</v>
      </c>
    </row>
    <row r="23">
      <c r="A23" s="2" t="s">
        <v>16</v>
      </c>
    </row>
    <row r="24">
      <c r="A24" s="3" t="s">
        <v>2</v>
      </c>
      <c r="B24" s="3" t="s">
        <v>3</v>
      </c>
      <c r="C24" s="3" t="s">
        <v>4</v>
      </c>
      <c r="D24" s="3" t="s">
        <v>5</v>
      </c>
      <c r="E24" s="3" t="s">
        <v>6</v>
      </c>
      <c r="F24" s="3" t="s">
        <v>7</v>
      </c>
      <c r="G24" s="4" t="s">
        <v>17</v>
      </c>
      <c r="H24" s="5"/>
      <c r="I24" s="5"/>
      <c r="J24" s="6"/>
      <c r="K24" s="14"/>
      <c r="L24" s="3" t="s">
        <v>9</v>
      </c>
      <c r="M24" s="3" t="s">
        <v>18</v>
      </c>
    </row>
    <row r="25">
      <c r="A25" s="3" t="s">
        <v>3</v>
      </c>
      <c r="B25" s="7">
        <v>1.0</v>
      </c>
      <c r="C25" s="7">
        <v>3.0</v>
      </c>
      <c r="D25" s="7">
        <v>3.0</v>
      </c>
      <c r="E25" s="7">
        <v>0.14</v>
      </c>
      <c r="F25" s="7">
        <v>5.0</v>
      </c>
      <c r="G25" s="8">
        <f t="shared" ref="G25:K25" si="9">B25/B30</f>
        <v>0.1272264631</v>
      </c>
      <c r="H25" s="8">
        <f t="shared" si="9"/>
        <v>0.6172839506</v>
      </c>
      <c r="I25" s="8">
        <f t="shared" si="9"/>
        <v>0.439238653</v>
      </c>
      <c r="J25" s="8">
        <f t="shared" si="9"/>
        <v>0.009247027741</v>
      </c>
      <c r="K25" s="8">
        <f t="shared" si="9"/>
        <v>0.3302509908</v>
      </c>
      <c r="L25" s="8">
        <f t="shared" ref="L25:L29" si="11">sum(G25:K25)</f>
        <v>1.523247085</v>
      </c>
      <c r="M25" s="8">
        <f t="shared" ref="M25:M29" si="12">L25/5</f>
        <v>0.304649417</v>
      </c>
      <c r="N25" s="2">
        <v>1.0</v>
      </c>
    </row>
    <row r="26">
      <c r="A26" s="3" t="s">
        <v>4</v>
      </c>
      <c r="B26" s="3">
        <v>0.33</v>
      </c>
      <c r="C26" s="7">
        <v>1.0</v>
      </c>
      <c r="D26" s="7">
        <v>2.0</v>
      </c>
      <c r="E26" s="7">
        <v>5.0</v>
      </c>
      <c r="F26" s="7">
        <v>6.0</v>
      </c>
      <c r="G26" s="8">
        <f t="shared" ref="G26:K26" si="10">B26/B30</f>
        <v>0.04198473282</v>
      </c>
      <c r="H26" s="8">
        <f t="shared" si="10"/>
        <v>0.2057613169</v>
      </c>
      <c r="I26" s="8">
        <f t="shared" si="10"/>
        <v>0.2928257687</v>
      </c>
      <c r="J26" s="8">
        <f t="shared" si="10"/>
        <v>0.3302509908</v>
      </c>
      <c r="K26" s="8">
        <f t="shared" si="10"/>
        <v>0.3963011889</v>
      </c>
      <c r="L26" s="8">
        <f t="shared" si="11"/>
        <v>1.267123998</v>
      </c>
      <c r="M26" s="8">
        <f t="shared" si="12"/>
        <v>0.2534247996</v>
      </c>
      <c r="N26" s="2">
        <v>2.0</v>
      </c>
    </row>
    <row r="27">
      <c r="A27" s="3" t="s">
        <v>5</v>
      </c>
      <c r="B27" s="7">
        <v>0.33</v>
      </c>
      <c r="C27" s="7">
        <v>0.5</v>
      </c>
      <c r="D27" s="7">
        <v>1.0</v>
      </c>
      <c r="E27" s="7">
        <v>2.0</v>
      </c>
      <c r="F27" s="15">
        <v>3.0</v>
      </c>
      <c r="G27" s="8">
        <f t="shared" ref="G27:K27" si="13">B27/B30</f>
        <v>0.04198473282</v>
      </c>
      <c r="H27" s="8">
        <f t="shared" si="13"/>
        <v>0.1028806584</v>
      </c>
      <c r="I27" s="8">
        <f t="shared" si="13"/>
        <v>0.1464128843</v>
      </c>
      <c r="J27" s="8">
        <f t="shared" si="13"/>
        <v>0.1321003963</v>
      </c>
      <c r="K27" s="8">
        <f t="shared" si="13"/>
        <v>0.1981505945</v>
      </c>
      <c r="L27" s="8">
        <f t="shared" si="11"/>
        <v>0.6215292663</v>
      </c>
      <c r="M27" s="8">
        <f t="shared" si="12"/>
        <v>0.1243058533</v>
      </c>
      <c r="N27" s="2">
        <v>5.0</v>
      </c>
    </row>
    <row r="28">
      <c r="A28" s="3" t="s">
        <v>6</v>
      </c>
      <c r="B28" s="7">
        <v>6.0</v>
      </c>
      <c r="C28" s="7">
        <v>0.2</v>
      </c>
      <c r="D28" s="7">
        <v>0.5</v>
      </c>
      <c r="E28" s="7">
        <v>1.0</v>
      </c>
      <c r="F28" s="7">
        <v>0.14</v>
      </c>
      <c r="G28" s="8">
        <f t="shared" ref="G28:K28" si="14">B28/B30</f>
        <v>0.7633587786</v>
      </c>
      <c r="H28" s="8">
        <f t="shared" si="14"/>
        <v>0.04115226337</v>
      </c>
      <c r="I28" s="8">
        <f t="shared" si="14"/>
        <v>0.07320644217</v>
      </c>
      <c r="J28" s="8">
        <f t="shared" si="14"/>
        <v>0.06605019815</v>
      </c>
      <c r="K28" s="8">
        <f t="shared" si="14"/>
        <v>0.009247027741</v>
      </c>
      <c r="L28" s="8">
        <f t="shared" si="11"/>
        <v>0.9530147101</v>
      </c>
      <c r="M28" s="8">
        <f t="shared" si="12"/>
        <v>0.190602942</v>
      </c>
      <c r="N28" s="2">
        <v>3.0</v>
      </c>
    </row>
    <row r="29">
      <c r="A29" s="3" t="s">
        <v>7</v>
      </c>
      <c r="B29" s="7">
        <v>0.2</v>
      </c>
      <c r="C29" s="7">
        <v>0.16</v>
      </c>
      <c r="D29" s="15">
        <v>0.33</v>
      </c>
      <c r="E29" s="7">
        <v>7.0</v>
      </c>
      <c r="F29" s="7">
        <v>1.0</v>
      </c>
      <c r="G29" s="8">
        <f t="shared" ref="G29:K29" si="15">B29/B30</f>
        <v>0.02544529262</v>
      </c>
      <c r="H29" s="8">
        <f t="shared" si="15"/>
        <v>0.0329218107</v>
      </c>
      <c r="I29" s="8">
        <f t="shared" si="15"/>
        <v>0.04831625183</v>
      </c>
      <c r="J29" s="8">
        <f t="shared" si="15"/>
        <v>0.4623513871</v>
      </c>
      <c r="K29" s="8">
        <f t="shared" si="15"/>
        <v>0.06605019815</v>
      </c>
      <c r="L29" s="8">
        <f t="shared" si="11"/>
        <v>0.6350849404</v>
      </c>
      <c r="M29" s="8">
        <f t="shared" si="12"/>
        <v>0.1270169881</v>
      </c>
      <c r="N29" s="2">
        <v>4.0</v>
      </c>
    </row>
    <row r="30">
      <c r="A30" s="3" t="s">
        <v>9</v>
      </c>
      <c r="B30" s="8">
        <f t="shared" ref="B30:F30" si="16">sum(B25:B29)</f>
        <v>7.86</v>
      </c>
      <c r="C30" s="8">
        <f t="shared" si="16"/>
        <v>4.86</v>
      </c>
      <c r="D30" s="8">
        <f t="shared" si="16"/>
        <v>6.83</v>
      </c>
      <c r="E30" s="8">
        <f t="shared" si="16"/>
        <v>15.14</v>
      </c>
      <c r="F30" s="8">
        <f t="shared" si="16"/>
        <v>15.14</v>
      </c>
      <c r="G30" s="11"/>
      <c r="H30" s="11"/>
      <c r="I30" s="11"/>
      <c r="J30" s="11"/>
      <c r="K30" s="11"/>
      <c r="L30" s="11"/>
      <c r="M30" s="12">
        <f>sum(M25:M29)</f>
        <v>1</v>
      </c>
    </row>
    <row r="32">
      <c r="F32" s="2" t="s">
        <v>19</v>
      </c>
    </row>
    <row r="33">
      <c r="F33" s="2" t="s">
        <v>20</v>
      </c>
      <c r="G33" s="13">
        <f>(B30*M25)+(C30*M26)+(D30*M27)+(E30*M28)+(F30*M29)</f>
        <v>9.283963663</v>
      </c>
    </row>
    <row r="34">
      <c r="F34" s="2" t="s">
        <v>21</v>
      </c>
      <c r="G34" s="13">
        <f>(G33-5)/(5-1)</f>
        <v>1.070990916</v>
      </c>
    </row>
    <row r="35">
      <c r="F35" s="2" t="s">
        <v>15</v>
      </c>
      <c r="G35" s="13">
        <f>G34/1.12</f>
        <v>0.9562418891</v>
      </c>
    </row>
    <row r="38">
      <c r="A38" s="2" t="s">
        <v>22</v>
      </c>
    </row>
    <row r="39">
      <c r="A39" s="3" t="s">
        <v>2</v>
      </c>
      <c r="B39" s="3" t="s">
        <v>3</v>
      </c>
      <c r="C39" s="3" t="s">
        <v>4</v>
      </c>
      <c r="D39" s="3" t="s">
        <v>5</v>
      </c>
      <c r="E39" s="3" t="s">
        <v>6</v>
      </c>
      <c r="F39" s="3" t="s">
        <v>7</v>
      </c>
      <c r="G39" s="4" t="s">
        <v>17</v>
      </c>
      <c r="H39" s="5"/>
      <c r="I39" s="5"/>
      <c r="J39" s="6"/>
      <c r="K39" s="14"/>
      <c r="L39" s="3" t="s">
        <v>9</v>
      </c>
      <c r="M39" s="3" t="s">
        <v>18</v>
      </c>
    </row>
    <row r="40">
      <c r="A40" s="3" t="s">
        <v>3</v>
      </c>
      <c r="B40" s="7">
        <v>1.0</v>
      </c>
      <c r="C40" s="7">
        <v>5.0</v>
      </c>
      <c r="D40" s="7">
        <v>1.0</v>
      </c>
      <c r="E40" s="7">
        <v>6.0</v>
      </c>
      <c r="F40" s="7">
        <v>0.25</v>
      </c>
      <c r="G40" s="8">
        <f t="shared" ref="G40:K40" si="17">B40/B45</f>
        <v>0.1572327044</v>
      </c>
      <c r="H40" s="8">
        <f t="shared" si="17"/>
        <v>0.4930966469</v>
      </c>
      <c r="I40" s="8">
        <f t="shared" si="17"/>
        <v>0.1025641026</v>
      </c>
      <c r="J40" s="8">
        <f t="shared" si="17"/>
        <v>0.5145797599</v>
      </c>
      <c r="K40" s="8">
        <f t="shared" si="17"/>
        <v>0.03448275862</v>
      </c>
      <c r="L40" s="8">
        <f t="shared" ref="L40:L44" si="19">sum(G40:K40)</f>
        <v>1.301955972</v>
      </c>
      <c r="M40" s="8">
        <f t="shared" ref="M40:M44" si="20">L40/5</f>
        <v>0.2603911945</v>
      </c>
    </row>
    <row r="41">
      <c r="A41" s="3" t="s">
        <v>4</v>
      </c>
      <c r="B41" s="3">
        <v>0.2</v>
      </c>
      <c r="C41" s="7">
        <v>1.0</v>
      </c>
      <c r="D41" s="7">
        <v>7.0</v>
      </c>
      <c r="E41" s="7">
        <v>0.33</v>
      </c>
      <c r="F41" s="7">
        <v>1.0</v>
      </c>
      <c r="G41" s="8">
        <f t="shared" ref="G41:K41" si="18">B41/B45</f>
        <v>0.03144654088</v>
      </c>
      <c r="H41" s="8">
        <f t="shared" si="18"/>
        <v>0.09861932939</v>
      </c>
      <c r="I41" s="8">
        <f t="shared" si="18"/>
        <v>0.7179487179</v>
      </c>
      <c r="J41" s="8">
        <f t="shared" si="18"/>
        <v>0.02830188679</v>
      </c>
      <c r="K41" s="8">
        <f t="shared" si="18"/>
        <v>0.1379310345</v>
      </c>
      <c r="L41" s="8">
        <f t="shared" si="19"/>
        <v>1.014247509</v>
      </c>
      <c r="M41" s="8">
        <f t="shared" si="20"/>
        <v>0.2028495019</v>
      </c>
    </row>
    <row r="42">
      <c r="A42" s="3" t="s">
        <v>5</v>
      </c>
      <c r="B42" s="7">
        <v>1.0</v>
      </c>
      <c r="C42" s="7">
        <v>0.14</v>
      </c>
      <c r="D42" s="7">
        <v>1.0</v>
      </c>
      <c r="E42" s="7">
        <v>4.0</v>
      </c>
      <c r="F42" s="15">
        <v>2.0</v>
      </c>
      <c r="G42" s="8">
        <f t="shared" ref="G42:K42" si="21">B42/B45</f>
        <v>0.1572327044</v>
      </c>
      <c r="H42" s="8">
        <f t="shared" si="21"/>
        <v>0.01380670611</v>
      </c>
      <c r="I42" s="8">
        <f t="shared" si="21"/>
        <v>0.1025641026</v>
      </c>
      <c r="J42" s="8">
        <f t="shared" si="21"/>
        <v>0.3430531732</v>
      </c>
      <c r="K42" s="8">
        <f t="shared" si="21"/>
        <v>0.275862069</v>
      </c>
      <c r="L42" s="8">
        <f t="shared" si="19"/>
        <v>0.8925187553</v>
      </c>
      <c r="M42" s="8">
        <f t="shared" si="20"/>
        <v>0.1785037511</v>
      </c>
    </row>
    <row r="43">
      <c r="A43" s="3" t="s">
        <v>6</v>
      </c>
      <c r="B43" s="7">
        <v>0.16</v>
      </c>
      <c r="C43" s="7">
        <v>3.0</v>
      </c>
      <c r="D43" s="7">
        <v>0.5</v>
      </c>
      <c r="E43" s="7">
        <v>1.0</v>
      </c>
      <c r="F43" s="7">
        <v>3.0</v>
      </c>
      <c r="G43" s="8">
        <f t="shared" ref="G43:K43" si="22">B43/B45</f>
        <v>0.0251572327</v>
      </c>
      <c r="H43" s="8">
        <f t="shared" si="22"/>
        <v>0.2958579882</v>
      </c>
      <c r="I43" s="8">
        <f t="shared" si="22"/>
        <v>0.05128205128</v>
      </c>
      <c r="J43" s="8">
        <f t="shared" si="22"/>
        <v>0.08576329331</v>
      </c>
      <c r="K43" s="8">
        <f t="shared" si="22"/>
        <v>0.4137931034</v>
      </c>
      <c r="L43" s="8">
        <f t="shared" si="19"/>
        <v>0.8718536689</v>
      </c>
      <c r="M43" s="8">
        <f t="shared" si="20"/>
        <v>0.1743707338</v>
      </c>
    </row>
    <row r="44">
      <c r="A44" s="3" t="s">
        <v>7</v>
      </c>
      <c r="B44" s="7">
        <v>4.0</v>
      </c>
      <c r="C44" s="7">
        <v>1.0</v>
      </c>
      <c r="D44" s="15">
        <v>0.25</v>
      </c>
      <c r="E44" s="7">
        <v>0.33</v>
      </c>
      <c r="F44" s="7">
        <v>1.0</v>
      </c>
      <c r="G44" s="8">
        <f t="shared" ref="G44:K44" si="23">B44/B45</f>
        <v>0.6289308176</v>
      </c>
      <c r="H44" s="8">
        <f t="shared" si="23"/>
        <v>0.09861932939</v>
      </c>
      <c r="I44" s="8">
        <f t="shared" si="23"/>
        <v>0.02564102564</v>
      </c>
      <c r="J44" s="8">
        <f t="shared" si="23"/>
        <v>0.02830188679</v>
      </c>
      <c r="K44" s="8">
        <f t="shared" si="23"/>
        <v>0.1379310345</v>
      </c>
      <c r="L44" s="8">
        <f t="shared" si="19"/>
        <v>0.9194240939</v>
      </c>
      <c r="M44" s="8">
        <f t="shared" si="20"/>
        <v>0.1838848188</v>
      </c>
    </row>
    <row r="45">
      <c r="A45" s="3" t="s">
        <v>9</v>
      </c>
      <c r="B45" s="8">
        <f t="shared" ref="B45:F45" si="24">sum(B40:B44)</f>
        <v>6.36</v>
      </c>
      <c r="C45" s="8">
        <f t="shared" si="24"/>
        <v>10.14</v>
      </c>
      <c r="D45" s="8">
        <f t="shared" si="24"/>
        <v>9.75</v>
      </c>
      <c r="E45" s="8">
        <f t="shared" si="24"/>
        <v>11.66</v>
      </c>
      <c r="F45" s="8">
        <f t="shared" si="24"/>
        <v>7.25</v>
      </c>
      <c r="G45" s="11"/>
      <c r="H45" s="11"/>
      <c r="I45" s="11"/>
      <c r="J45" s="11"/>
      <c r="K45" s="11"/>
      <c r="L45" s="11"/>
      <c r="M45" s="12">
        <f>sum(M40:M44)</f>
        <v>1</v>
      </c>
    </row>
    <row r="48">
      <c r="F48" s="2" t="s">
        <v>19</v>
      </c>
    </row>
    <row r="49">
      <c r="F49" s="2" t="s">
        <v>23</v>
      </c>
      <c r="G49" s="13">
        <f>(B45*M40)+(C45*M41)+(D45*M42)+(E45*M43)+(F45*M44)</f>
        <v>8.819721211</v>
      </c>
    </row>
    <row r="50">
      <c r="F50" s="2" t="s">
        <v>21</v>
      </c>
      <c r="G50" s="13">
        <f>(G49-5)/(5-1)</f>
        <v>0.9549303028</v>
      </c>
    </row>
    <row r="51">
      <c r="F51" s="2" t="s">
        <v>15</v>
      </c>
      <c r="G51" s="13">
        <f>G50/1.12</f>
        <v>0.8526163417</v>
      </c>
    </row>
    <row r="52">
      <c r="A52" s="2">
        <v>4.0</v>
      </c>
    </row>
    <row r="53">
      <c r="A53" s="3" t="s">
        <v>2</v>
      </c>
      <c r="B53" s="3" t="s">
        <v>3</v>
      </c>
      <c r="C53" s="3" t="s">
        <v>4</v>
      </c>
      <c r="D53" s="3" t="s">
        <v>5</v>
      </c>
      <c r="E53" s="3" t="s">
        <v>6</v>
      </c>
      <c r="F53" s="3" t="s">
        <v>7</v>
      </c>
      <c r="G53" s="4" t="s">
        <v>17</v>
      </c>
      <c r="H53" s="5"/>
      <c r="I53" s="5"/>
      <c r="J53" s="6"/>
      <c r="K53" s="14"/>
      <c r="L53" s="3" t="s">
        <v>9</v>
      </c>
      <c r="M53" s="3" t="s">
        <v>18</v>
      </c>
    </row>
    <row r="54">
      <c r="A54" s="3" t="s">
        <v>3</v>
      </c>
      <c r="B54" s="7">
        <v>1.0</v>
      </c>
      <c r="C54" s="7">
        <v>5.0</v>
      </c>
      <c r="D54" s="7">
        <v>8.0</v>
      </c>
      <c r="E54" s="7">
        <v>1.0</v>
      </c>
      <c r="F54" s="7">
        <v>0.33</v>
      </c>
      <c r="G54" s="8">
        <f t="shared" ref="G54:K54" si="25">B54/B59</f>
        <v>0.1879699248</v>
      </c>
      <c r="H54" s="8">
        <f t="shared" si="25"/>
        <v>0.4098360656</v>
      </c>
      <c r="I54" s="8">
        <f t="shared" si="25"/>
        <v>0.594795539</v>
      </c>
      <c r="J54" s="8">
        <f t="shared" si="25"/>
        <v>0.2898550725</v>
      </c>
      <c r="K54" s="8">
        <f t="shared" si="25"/>
        <v>0.02152641879</v>
      </c>
      <c r="L54" s="8">
        <f t="shared" ref="L54:L58" si="27">sum(G54:K54)</f>
        <v>1.503983021</v>
      </c>
      <c r="M54" s="8">
        <f t="shared" ref="M54:M58" si="28">L54/5</f>
        <v>0.3007966041</v>
      </c>
    </row>
    <row r="55">
      <c r="A55" s="3" t="s">
        <v>4</v>
      </c>
      <c r="B55" s="3">
        <v>0.2</v>
      </c>
      <c r="C55" s="7">
        <v>1.0</v>
      </c>
      <c r="D55" s="7">
        <v>0.2</v>
      </c>
      <c r="E55" s="7">
        <v>1.0</v>
      </c>
      <c r="F55" s="7">
        <v>5.0</v>
      </c>
      <c r="G55" s="8">
        <f t="shared" ref="G55:K55" si="26">B55/B59</f>
        <v>0.03759398496</v>
      </c>
      <c r="H55" s="8">
        <f t="shared" si="26"/>
        <v>0.08196721311</v>
      </c>
      <c r="I55" s="8">
        <f t="shared" si="26"/>
        <v>0.01486988848</v>
      </c>
      <c r="J55" s="8">
        <f t="shared" si="26"/>
        <v>0.2898550725</v>
      </c>
      <c r="K55" s="8">
        <f t="shared" si="26"/>
        <v>0.3261578604</v>
      </c>
      <c r="L55" s="8">
        <f t="shared" si="27"/>
        <v>0.7504440194</v>
      </c>
      <c r="M55" s="8">
        <f t="shared" si="28"/>
        <v>0.1500888039</v>
      </c>
    </row>
    <row r="56">
      <c r="A56" s="3" t="s">
        <v>5</v>
      </c>
      <c r="B56" s="7">
        <v>0.12</v>
      </c>
      <c r="C56" s="7">
        <v>5.0</v>
      </c>
      <c r="D56" s="7">
        <v>1.0</v>
      </c>
      <c r="E56" s="7">
        <v>0.25</v>
      </c>
      <c r="F56" s="15">
        <v>4.0</v>
      </c>
      <c r="G56" s="8">
        <f t="shared" ref="G56:K56" si="29">B56/B59</f>
        <v>0.02255639098</v>
      </c>
      <c r="H56" s="8">
        <f t="shared" si="29"/>
        <v>0.4098360656</v>
      </c>
      <c r="I56" s="8">
        <f t="shared" si="29"/>
        <v>0.07434944238</v>
      </c>
      <c r="J56" s="8">
        <f t="shared" si="29"/>
        <v>0.07246376812</v>
      </c>
      <c r="K56" s="8">
        <f t="shared" si="29"/>
        <v>0.2609262883</v>
      </c>
      <c r="L56" s="8">
        <f t="shared" si="27"/>
        <v>0.8401319554</v>
      </c>
      <c r="M56" s="8">
        <f t="shared" si="28"/>
        <v>0.1680263911</v>
      </c>
    </row>
    <row r="57">
      <c r="A57" s="3" t="s">
        <v>6</v>
      </c>
      <c r="B57" s="7">
        <v>1.0</v>
      </c>
      <c r="C57" s="7">
        <v>1.0</v>
      </c>
      <c r="D57" s="7">
        <v>4.0</v>
      </c>
      <c r="E57" s="7">
        <v>1.0</v>
      </c>
      <c r="F57" s="7">
        <v>5.0</v>
      </c>
      <c r="G57" s="8">
        <f t="shared" ref="G57:K57" si="30">B57/B59</f>
        <v>0.1879699248</v>
      </c>
      <c r="H57" s="8">
        <f t="shared" si="30"/>
        <v>0.08196721311</v>
      </c>
      <c r="I57" s="8">
        <f t="shared" si="30"/>
        <v>0.2973977695</v>
      </c>
      <c r="J57" s="8">
        <f t="shared" si="30"/>
        <v>0.2898550725</v>
      </c>
      <c r="K57" s="8">
        <f t="shared" si="30"/>
        <v>0.3261578604</v>
      </c>
      <c r="L57" s="8">
        <f t="shared" si="27"/>
        <v>1.18334784</v>
      </c>
      <c r="M57" s="8">
        <f t="shared" si="28"/>
        <v>0.2366695681</v>
      </c>
    </row>
    <row r="58">
      <c r="A58" s="3" t="s">
        <v>7</v>
      </c>
      <c r="B58" s="7">
        <v>3.0</v>
      </c>
      <c r="C58" s="7">
        <v>0.2</v>
      </c>
      <c r="D58" s="15">
        <v>0.25</v>
      </c>
      <c r="E58" s="7">
        <v>0.2</v>
      </c>
      <c r="F58" s="7">
        <v>1.0</v>
      </c>
      <c r="G58" s="8">
        <f t="shared" ref="G58:K58" si="31">B58/B59</f>
        <v>0.5639097744</v>
      </c>
      <c r="H58" s="8">
        <f t="shared" si="31"/>
        <v>0.01639344262</v>
      </c>
      <c r="I58" s="8">
        <f t="shared" si="31"/>
        <v>0.01858736059</v>
      </c>
      <c r="J58" s="8">
        <f t="shared" si="31"/>
        <v>0.05797101449</v>
      </c>
      <c r="K58" s="8">
        <f t="shared" si="31"/>
        <v>0.06523157208</v>
      </c>
      <c r="L58" s="8">
        <f t="shared" si="27"/>
        <v>0.7220931642</v>
      </c>
      <c r="M58" s="8">
        <f t="shared" si="28"/>
        <v>0.1444186328</v>
      </c>
    </row>
    <row r="59">
      <c r="A59" s="3" t="s">
        <v>9</v>
      </c>
      <c r="B59" s="8">
        <f t="shared" ref="B59:F59" si="32">sum(B54:B58)</f>
        <v>5.32</v>
      </c>
      <c r="C59" s="8">
        <f t="shared" si="32"/>
        <v>12.2</v>
      </c>
      <c r="D59" s="8">
        <f t="shared" si="32"/>
        <v>13.45</v>
      </c>
      <c r="E59" s="8">
        <f t="shared" si="32"/>
        <v>3.45</v>
      </c>
      <c r="F59" s="8">
        <f t="shared" si="32"/>
        <v>15.33</v>
      </c>
      <c r="G59" s="11"/>
      <c r="H59" s="11"/>
      <c r="I59" s="11"/>
      <c r="J59" s="11"/>
      <c r="K59" s="11"/>
      <c r="L59" s="11"/>
      <c r="M59" s="12">
        <f>sum(M54:M58)</f>
        <v>1</v>
      </c>
    </row>
    <row r="61">
      <c r="F61" s="2" t="s">
        <v>24</v>
      </c>
    </row>
    <row r="62">
      <c r="F62" s="2" t="s">
        <v>23</v>
      </c>
      <c r="G62" s="13">
        <f>(B59*M54)+(C59*M55)+(D59*M56)+(E59*M57)+(F59*M58)</f>
        <v>8.721723953</v>
      </c>
    </row>
    <row r="63">
      <c r="F63" s="2" t="s">
        <v>14</v>
      </c>
      <c r="G63" s="13">
        <f>(G62-5)/(5-1)</f>
        <v>0.9304309882</v>
      </c>
    </row>
    <row r="64">
      <c r="F64" s="2" t="s">
        <v>15</v>
      </c>
      <c r="G64" s="13">
        <f>G63/1.12</f>
        <v>0.8307419537</v>
      </c>
    </row>
    <row r="67">
      <c r="A67" s="2">
        <v>5.0</v>
      </c>
    </row>
    <row r="68">
      <c r="A68" s="3" t="s">
        <v>2</v>
      </c>
      <c r="B68" s="3" t="s">
        <v>3</v>
      </c>
      <c r="C68" s="3" t="s">
        <v>4</v>
      </c>
      <c r="D68" s="3" t="s">
        <v>5</v>
      </c>
      <c r="E68" s="3" t="s">
        <v>6</v>
      </c>
      <c r="F68" s="3" t="s">
        <v>7</v>
      </c>
      <c r="G68" s="4" t="s">
        <v>17</v>
      </c>
      <c r="H68" s="5"/>
      <c r="I68" s="5"/>
      <c r="J68" s="6"/>
      <c r="K68" s="14"/>
      <c r="L68" s="3" t="s">
        <v>9</v>
      </c>
      <c r="M68" s="3" t="s">
        <v>18</v>
      </c>
    </row>
    <row r="69">
      <c r="A69" s="3" t="s">
        <v>3</v>
      </c>
      <c r="B69" s="7">
        <v>1.0</v>
      </c>
      <c r="C69" s="7">
        <v>2.0</v>
      </c>
      <c r="D69" s="7">
        <v>3.0</v>
      </c>
      <c r="E69" s="7">
        <v>1.0</v>
      </c>
      <c r="F69" s="7">
        <v>2.0</v>
      </c>
      <c r="G69" s="8">
        <f t="shared" ref="G69:K69" si="33">B69/B74</f>
        <v>0.3003003003</v>
      </c>
      <c r="H69" s="8">
        <f t="shared" si="33"/>
        <v>0.275862069</v>
      </c>
      <c r="I69" s="8">
        <f t="shared" si="33"/>
        <v>0.2142857143</v>
      </c>
      <c r="J69" s="8">
        <f t="shared" si="33"/>
        <v>0.2702702703</v>
      </c>
      <c r="K69" s="8">
        <f t="shared" si="33"/>
        <v>0.2331002331</v>
      </c>
      <c r="L69" s="8">
        <f t="shared" ref="L69:L73" si="35">sum(G69:K69)</f>
        <v>1.293818587</v>
      </c>
      <c r="M69" s="8">
        <f t="shared" ref="M69:M73" si="36">L69/5</f>
        <v>0.2587637174</v>
      </c>
    </row>
    <row r="70">
      <c r="A70" s="3" t="s">
        <v>4</v>
      </c>
      <c r="B70" s="3">
        <v>0.5</v>
      </c>
      <c r="C70" s="7">
        <v>1.0</v>
      </c>
      <c r="D70" s="7">
        <v>4.0</v>
      </c>
      <c r="E70" s="7">
        <v>1.0</v>
      </c>
      <c r="F70" s="7">
        <v>0.33</v>
      </c>
      <c r="G70" s="8">
        <f t="shared" ref="G70:K70" si="34">B70/B74</f>
        <v>0.1501501502</v>
      </c>
      <c r="H70" s="8">
        <f t="shared" si="34"/>
        <v>0.1379310345</v>
      </c>
      <c r="I70" s="8">
        <f t="shared" si="34"/>
        <v>0.2857142857</v>
      </c>
      <c r="J70" s="8">
        <f t="shared" si="34"/>
        <v>0.2702702703</v>
      </c>
      <c r="K70" s="8">
        <f t="shared" si="34"/>
        <v>0.03846153846</v>
      </c>
      <c r="L70" s="8">
        <f t="shared" si="35"/>
        <v>0.8825272791</v>
      </c>
      <c r="M70" s="8">
        <f t="shared" si="36"/>
        <v>0.1765054558</v>
      </c>
    </row>
    <row r="71">
      <c r="A71" s="3" t="s">
        <v>5</v>
      </c>
      <c r="B71" s="7">
        <v>0.33</v>
      </c>
      <c r="C71" s="7">
        <v>0.25</v>
      </c>
      <c r="D71" s="7">
        <v>1.0</v>
      </c>
      <c r="E71" s="7">
        <v>0.5</v>
      </c>
      <c r="F71" s="15">
        <v>0.25</v>
      </c>
      <c r="G71" s="8">
        <f t="shared" ref="G71:K71" si="37">B71/B74</f>
        <v>0.0990990991</v>
      </c>
      <c r="H71" s="8">
        <f t="shared" si="37"/>
        <v>0.03448275862</v>
      </c>
      <c r="I71" s="8">
        <f t="shared" si="37"/>
        <v>0.07142857143</v>
      </c>
      <c r="J71" s="8">
        <f t="shared" si="37"/>
        <v>0.1351351351</v>
      </c>
      <c r="K71" s="8">
        <f t="shared" si="37"/>
        <v>0.02913752914</v>
      </c>
      <c r="L71" s="8">
        <f t="shared" si="35"/>
        <v>0.3692830934</v>
      </c>
      <c r="M71" s="8">
        <f t="shared" si="36"/>
        <v>0.07385661868</v>
      </c>
    </row>
    <row r="72">
      <c r="A72" s="3" t="s">
        <v>6</v>
      </c>
      <c r="B72" s="7">
        <v>1.0</v>
      </c>
      <c r="C72" s="7">
        <v>1.0</v>
      </c>
      <c r="D72" s="7">
        <v>2.0</v>
      </c>
      <c r="E72" s="7">
        <v>1.0</v>
      </c>
      <c r="F72" s="7">
        <v>5.0</v>
      </c>
      <c r="G72" s="8">
        <f t="shared" ref="G72:K72" si="38">B72/B74</f>
        <v>0.3003003003</v>
      </c>
      <c r="H72" s="8">
        <f t="shared" si="38"/>
        <v>0.1379310345</v>
      </c>
      <c r="I72" s="8">
        <f t="shared" si="38"/>
        <v>0.1428571429</v>
      </c>
      <c r="J72" s="8">
        <f t="shared" si="38"/>
        <v>0.2702702703</v>
      </c>
      <c r="K72" s="8">
        <f t="shared" si="38"/>
        <v>0.5827505828</v>
      </c>
      <c r="L72" s="8">
        <f t="shared" si="35"/>
        <v>1.434109331</v>
      </c>
      <c r="M72" s="8">
        <f t="shared" si="36"/>
        <v>0.2868218661</v>
      </c>
    </row>
    <row r="73">
      <c r="A73" s="3" t="s">
        <v>7</v>
      </c>
      <c r="B73" s="7">
        <v>0.5</v>
      </c>
      <c r="C73" s="7">
        <v>3.0</v>
      </c>
      <c r="D73" s="15">
        <v>4.0</v>
      </c>
      <c r="E73" s="7">
        <v>0.2</v>
      </c>
      <c r="F73" s="7">
        <v>1.0</v>
      </c>
      <c r="G73" s="8">
        <f t="shared" ref="G73:K73" si="39">B73/B74</f>
        <v>0.1501501502</v>
      </c>
      <c r="H73" s="8">
        <f t="shared" si="39"/>
        <v>0.4137931034</v>
      </c>
      <c r="I73" s="8">
        <f t="shared" si="39"/>
        <v>0.2857142857</v>
      </c>
      <c r="J73" s="8">
        <f t="shared" si="39"/>
        <v>0.05405405405</v>
      </c>
      <c r="K73" s="8">
        <f t="shared" si="39"/>
        <v>0.1165501166</v>
      </c>
      <c r="L73" s="8">
        <f t="shared" si="35"/>
        <v>1.02026171</v>
      </c>
      <c r="M73" s="8">
        <f t="shared" si="36"/>
        <v>0.204052342</v>
      </c>
    </row>
    <row r="74">
      <c r="A74" s="3" t="s">
        <v>9</v>
      </c>
      <c r="B74" s="8">
        <f t="shared" ref="B74:F74" si="40">sum(B69:B73)</f>
        <v>3.33</v>
      </c>
      <c r="C74" s="8">
        <f t="shared" si="40"/>
        <v>7.25</v>
      </c>
      <c r="D74" s="8">
        <f t="shared" si="40"/>
        <v>14</v>
      </c>
      <c r="E74" s="8">
        <f t="shared" si="40"/>
        <v>3.7</v>
      </c>
      <c r="F74" s="8">
        <f t="shared" si="40"/>
        <v>8.58</v>
      </c>
      <c r="G74" s="11"/>
      <c r="H74" s="11"/>
      <c r="I74" s="11"/>
      <c r="J74" s="11"/>
      <c r="K74" s="11"/>
      <c r="L74" s="11"/>
      <c r="M74" s="12">
        <f>sum(M69:M73)</f>
        <v>1</v>
      </c>
    </row>
    <row r="76">
      <c r="F76" s="2" t="s">
        <v>24</v>
      </c>
    </row>
    <row r="77">
      <c r="F77" s="2" t="s">
        <v>23</v>
      </c>
      <c r="G77" s="13">
        <f>(B74*M69)+(C74*M70)+(D74*M71)+(E74*M72)+(F74*M73)</f>
        <v>5.987350394</v>
      </c>
    </row>
    <row r="78">
      <c r="F78" s="2" t="s">
        <v>14</v>
      </c>
      <c r="G78" s="13">
        <f>(G77-5)/(5-1)</f>
        <v>0.2468375985</v>
      </c>
    </row>
    <row r="79">
      <c r="F79" s="2" t="s">
        <v>15</v>
      </c>
      <c r="G79" s="13">
        <f>G78/1.12</f>
        <v>0.220390713</v>
      </c>
    </row>
    <row r="81">
      <c r="A81" s="2">
        <v>6.0</v>
      </c>
    </row>
    <row r="82">
      <c r="A82" s="3" t="s">
        <v>2</v>
      </c>
      <c r="B82" s="3" t="s">
        <v>3</v>
      </c>
      <c r="C82" s="3" t="s">
        <v>4</v>
      </c>
      <c r="D82" s="3" t="s">
        <v>5</v>
      </c>
      <c r="E82" s="3" t="s">
        <v>6</v>
      </c>
      <c r="F82" s="3" t="s">
        <v>7</v>
      </c>
      <c r="G82" s="4" t="s">
        <v>17</v>
      </c>
      <c r="H82" s="5"/>
      <c r="I82" s="5"/>
      <c r="J82" s="6"/>
      <c r="K82" s="14"/>
      <c r="L82" s="3" t="s">
        <v>9</v>
      </c>
      <c r="M82" s="3" t="s">
        <v>18</v>
      </c>
    </row>
    <row r="83">
      <c r="A83" s="3" t="s">
        <v>3</v>
      </c>
      <c r="B83" s="7">
        <v>1.0</v>
      </c>
      <c r="C83" s="7">
        <v>4.0</v>
      </c>
      <c r="D83" s="7">
        <v>0.33</v>
      </c>
      <c r="E83" s="7">
        <v>1.0</v>
      </c>
      <c r="F83" s="7">
        <v>2.0</v>
      </c>
      <c r="G83" s="8">
        <f t="shared" ref="G83:K83" si="41">B83/B88</f>
        <v>0.1739130435</v>
      </c>
      <c r="H83" s="8">
        <f t="shared" si="41"/>
        <v>0.3571428571</v>
      </c>
      <c r="I83" s="8">
        <f t="shared" si="41"/>
        <v>0.03095684803</v>
      </c>
      <c r="J83" s="8">
        <f t="shared" si="41"/>
        <v>0.1212121212</v>
      </c>
      <c r="K83" s="8">
        <f t="shared" si="41"/>
        <v>0.3125</v>
      </c>
      <c r="L83" s="8">
        <f t="shared" ref="L83:L87" si="43">sum(G83:K83)</f>
        <v>0.9957248699</v>
      </c>
      <c r="M83" s="8">
        <f t="shared" ref="M83:M87" si="44">L83/5</f>
        <v>0.199144974</v>
      </c>
    </row>
    <row r="84">
      <c r="A84" s="3" t="s">
        <v>4</v>
      </c>
      <c r="B84" s="3">
        <v>0.25</v>
      </c>
      <c r="C84" s="7">
        <v>1.0</v>
      </c>
      <c r="D84" s="7">
        <v>5.0</v>
      </c>
      <c r="E84" s="7">
        <v>1.0</v>
      </c>
      <c r="F84" s="7">
        <v>0.2</v>
      </c>
      <c r="G84" s="8">
        <f t="shared" ref="G84:K84" si="42">B84/B88</f>
        <v>0.04347826087</v>
      </c>
      <c r="H84" s="8">
        <f t="shared" si="42"/>
        <v>0.08928571429</v>
      </c>
      <c r="I84" s="8">
        <f t="shared" si="42"/>
        <v>0.469043152</v>
      </c>
      <c r="J84" s="8">
        <f t="shared" si="42"/>
        <v>0.1212121212</v>
      </c>
      <c r="K84" s="8">
        <f t="shared" si="42"/>
        <v>0.03125</v>
      </c>
      <c r="L84" s="8">
        <f t="shared" si="43"/>
        <v>0.7542692483</v>
      </c>
      <c r="M84" s="8">
        <f t="shared" si="44"/>
        <v>0.1508538497</v>
      </c>
    </row>
    <row r="85">
      <c r="A85" s="3" t="s">
        <v>5</v>
      </c>
      <c r="B85" s="7">
        <v>3.0</v>
      </c>
      <c r="C85" s="7">
        <v>0.2</v>
      </c>
      <c r="D85" s="7">
        <v>1.0</v>
      </c>
      <c r="E85" s="7">
        <v>0.25</v>
      </c>
      <c r="F85" s="15">
        <v>3.0</v>
      </c>
      <c r="G85" s="8">
        <f t="shared" ref="G85:K85" si="45">B85/B88</f>
        <v>0.5217391304</v>
      </c>
      <c r="H85" s="8">
        <f t="shared" si="45"/>
        <v>0.01785714286</v>
      </c>
      <c r="I85" s="8">
        <f t="shared" si="45"/>
        <v>0.09380863039</v>
      </c>
      <c r="J85" s="8">
        <f t="shared" si="45"/>
        <v>0.0303030303</v>
      </c>
      <c r="K85" s="8">
        <f t="shared" si="45"/>
        <v>0.46875</v>
      </c>
      <c r="L85" s="8">
        <f t="shared" si="43"/>
        <v>1.132457934</v>
      </c>
      <c r="M85" s="8">
        <f t="shared" si="44"/>
        <v>0.2264915868</v>
      </c>
    </row>
    <row r="86">
      <c r="A86" s="3" t="s">
        <v>6</v>
      </c>
      <c r="B86" s="7">
        <v>1.0</v>
      </c>
      <c r="C86" s="7">
        <v>1.0</v>
      </c>
      <c r="D86" s="7">
        <v>4.0</v>
      </c>
      <c r="E86" s="7">
        <v>1.0</v>
      </c>
      <c r="F86" s="7">
        <v>0.2</v>
      </c>
      <c r="G86" s="8">
        <f t="shared" ref="G86:K86" si="46">B86/B88</f>
        <v>0.1739130435</v>
      </c>
      <c r="H86" s="8">
        <f t="shared" si="46"/>
        <v>0.08928571429</v>
      </c>
      <c r="I86" s="8">
        <f t="shared" si="46"/>
        <v>0.3752345216</v>
      </c>
      <c r="J86" s="8">
        <f t="shared" si="46"/>
        <v>0.1212121212</v>
      </c>
      <c r="K86" s="8">
        <f t="shared" si="46"/>
        <v>0.03125</v>
      </c>
      <c r="L86" s="8">
        <f t="shared" si="43"/>
        <v>0.7908954006</v>
      </c>
      <c r="M86" s="8">
        <f t="shared" si="44"/>
        <v>0.1581790801</v>
      </c>
    </row>
    <row r="87">
      <c r="A87" s="3" t="s">
        <v>7</v>
      </c>
      <c r="B87" s="7">
        <v>0.5</v>
      </c>
      <c r="C87" s="7">
        <v>5.0</v>
      </c>
      <c r="D87" s="15">
        <v>0.33</v>
      </c>
      <c r="E87" s="7">
        <v>5.0</v>
      </c>
      <c r="F87" s="7">
        <v>1.0</v>
      </c>
      <c r="G87" s="8">
        <f t="shared" ref="G87:K87" si="47">B87/B88</f>
        <v>0.08695652174</v>
      </c>
      <c r="H87" s="8">
        <f t="shared" si="47"/>
        <v>0.4464285714</v>
      </c>
      <c r="I87" s="8">
        <f t="shared" si="47"/>
        <v>0.03095684803</v>
      </c>
      <c r="J87" s="8">
        <f t="shared" si="47"/>
        <v>0.6060606061</v>
      </c>
      <c r="K87" s="8">
        <f t="shared" si="47"/>
        <v>0.15625</v>
      </c>
      <c r="L87" s="8">
        <f t="shared" si="43"/>
        <v>1.326652547</v>
      </c>
      <c r="M87" s="8">
        <f t="shared" si="44"/>
        <v>0.2653305095</v>
      </c>
    </row>
    <row r="88">
      <c r="A88" s="3" t="s">
        <v>9</v>
      </c>
      <c r="B88" s="8">
        <f t="shared" ref="B88:F88" si="48">sum(B83:B87)</f>
        <v>5.75</v>
      </c>
      <c r="C88" s="8">
        <f t="shared" si="48"/>
        <v>11.2</v>
      </c>
      <c r="D88" s="8">
        <f t="shared" si="48"/>
        <v>10.66</v>
      </c>
      <c r="E88" s="8">
        <f t="shared" si="48"/>
        <v>8.25</v>
      </c>
      <c r="F88" s="8">
        <f t="shared" si="48"/>
        <v>6.4</v>
      </c>
      <c r="G88" s="11"/>
      <c r="H88" s="11"/>
      <c r="I88" s="11"/>
      <c r="J88" s="11"/>
      <c r="K88" s="11"/>
      <c r="L88" s="11"/>
      <c r="M88" s="12">
        <f>sum(M83:M87)</f>
        <v>1</v>
      </c>
    </row>
    <row r="90">
      <c r="F90" s="2" t="s">
        <v>24</v>
      </c>
    </row>
    <row r="91">
      <c r="F91" s="2" t="s">
        <v>23</v>
      </c>
      <c r="G91" s="13">
        <f>(B88*M83)+(C88*M84)+(D88*M85)+(E88*M86)+(F88*M87)</f>
        <v>8.252139703</v>
      </c>
    </row>
    <row r="92">
      <c r="F92" s="2" t="s">
        <v>14</v>
      </c>
      <c r="G92" s="13">
        <f>(G91-5)/(5-1)</f>
        <v>0.8130349258</v>
      </c>
    </row>
    <row r="93">
      <c r="F93" s="2" t="s">
        <v>15</v>
      </c>
      <c r="G93" s="13">
        <f>G92/1.12</f>
        <v>0.7259240409</v>
      </c>
    </row>
    <row r="95">
      <c r="A95" s="2">
        <v>7.0</v>
      </c>
    </row>
    <row r="96">
      <c r="A96" s="3" t="s">
        <v>2</v>
      </c>
      <c r="B96" s="3" t="s">
        <v>3</v>
      </c>
      <c r="C96" s="3" t="s">
        <v>4</v>
      </c>
      <c r="D96" s="3" t="s">
        <v>5</v>
      </c>
      <c r="E96" s="3" t="s">
        <v>6</v>
      </c>
      <c r="F96" s="3" t="s">
        <v>7</v>
      </c>
      <c r="G96" s="4" t="s">
        <v>17</v>
      </c>
      <c r="H96" s="5"/>
      <c r="I96" s="5"/>
      <c r="J96" s="6"/>
      <c r="K96" s="14"/>
      <c r="L96" s="3" t="s">
        <v>9</v>
      </c>
      <c r="M96" s="3" t="s">
        <v>18</v>
      </c>
      <c r="N96" s="2" t="s">
        <v>11</v>
      </c>
    </row>
    <row r="97">
      <c r="A97" s="3" t="s">
        <v>3</v>
      </c>
      <c r="B97" s="7">
        <v>1.0</v>
      </c>
      <c r="C97" s="7">
        <v>0.5</v>
      </c>
      <c r="D97" s="7">
        <v>6.0</v>
      </c>
      <c r="E97" s="7">
        <v>0.33</v>
      </c>
      <c r="F97" s="7">
        <v>3.0</v>
      </c>
      <c r="G97" s="8">
        <f t="shared" ref="G97:K97" si="49">B97/B102</f>
        <v>0.1540832049</v>
      </c>
      <c r="H97" s="8">
        <f t="shared" si="49"/>
        <v>0.05747126437</v>
      </c>
      <c r="I97" s="8">
        <f t="shared" si="49"/>
        <v>0.5905511811</v>
      </c>
      <c r="J97" s="8">
        <f t="shared" si="49"/>
        <v>0.04831625183</v>
      </c>
      <c r="K97" s="8">
        <f t="shared" si="49"/>
        <v>0.2926829268</v>
      </c>
      <c r="L97" s="8">
        <f t="shared" ref="L97:L101" si="51">sum(G97:K97)</f>
        <v>1.143104829</v>
      </c>
      <c r="M97" s="8">
        <f t="shared" ref="M97:M101" si="52">L97/5</f>
        <v>0.2286209658</v>
      </c>
    </row>
    <row r="98">
      <c r="A98" s="3" t="s">
        <v>4</v>
      </c>
      <c r="B98" s="7">
        <v>2.0</v>
      </c>
      <c r="C98" s="7">
        <v>1.0</v>
      </c>
      <c r="D98" s="7">
        <v>0.16</v>
      </c>
      <c r="E98" s="7">
        <v>1.0</v>
      </c>
      <c r="F98" s="7">
        <v>5.0</v>
      </c>
      <c r="G98" s="8">
        <f t="shared" ref="G98:K98" si="50">B98/B102</f>
        <v>0.3081664099</v>
      </c>
      <c r="H98" s="8">
        <f t="shared" si="50"/>
        <v>0.1149425287</v>
      </c>
      <c r="I98" s="8">
        <f t="shared" si="50"/>
        <v>0.0157480315</v>
      </c>
      <c r="J98" s="8">
        <f t="shared" si="50"/>
        <v>0.1464128843</v>
      </c>
      <c r="K98" s="8">
        <f t="shared" si="50"/>
        <v>0.487804878</v>
      </c>
      <c r="L98" s="8">
        <f t="shared" si="51"/>
        <v>1.073074732</v>
      </c>
      <c r="M98" s="8">
        <f t="shared" si="52"/>
        <v>0.2146149465</v>
      </c>
    </row>
    <row r="99">
      <c r="A99" s="3" t="s">
        <v>5</v>
      </c>
      <c r="B99" s="7">
        <v>0.16</v>
      </c>
      <c r="C99" s="7">
        <v>6.0</v>
      </c>
      <c r="D99" s="7">
        <v>1.0</v>
      </c>
      <c r="E99" s="7">
        <v>0.5</v>
      </c>
      <c r="F99" s="15">
        <v>1.0</v>
      </c>
      <c r="G99" s="8">
        <f t="shared" ref="G99:K99" si="53">B99/B102</f>
        <v>0.02465331279</v>
      </c>
      <c r="H99" s="8">
        <f t="shared" si="53"/>
        <v>0.6896551724</v>
      </c>
      <c r="I99" s="8">
        <f t="shared" si="53"/>
        <v>0.09842519685</v>
      </c>
      <c r="J99" s="8">
        <f t="shared" si="53"/>
        <v>0.07320644217</v>
      </c>
      <c r="K99" s="8">
        <f t="shared" si="53"/>
        <v>0.09756097561</v>
      </c>
      <c r="L99" s="8">
        <f t="shared" si="51"/>
        <v>0.9835010998</v>
      </c>
      <c r="M99" s="8">
        <f t="shared" si="52"/>
        <v>0.19670022</v>
      </c>
    </row>
    <row r="100">
      <c r="A100" s="3" t="s">
        <v>6</v>
      </c>
      <c r="B100" s="7">
        <v>3.0</v>
      </c>
      <c r="C100" s="7">
        <v>1.0</v>
      </c>
      <c r="D100" s="7">
        <v>2.0</v>
      </c>
      <c r="E100" s="7">
        <v>1.0</v>
      </c>
      <c r="F100" s="7">
        <v>0.25</v>
      </c>
      <c r="G100" s="8">
        <f t="shared" ref="G100:K100" si="54">B100/B102</f>
        <v>0.4622496148</v>
      </c>
      <c r="H100" s="8">
        <f t="shared" si="54"/>
        <v>0.1149425287</v>
      </c>
      <c r="I100" s="8">
        <f t="shared" si="54"/>
        <v>0.1968503937</v>
      </c>
      <c r="J100" s="8">
        <f t="shared" si="54"/>
        <v>0.1464128843</v>
      </c>
      <c r="K100" s="8">
        <f t="shared" si="54"/>
        <v>0.0243902439</v>
      </c>
      <c r="L100" s="8">
        <f t="shared" si="51"/>
        <v>0.9448456655</v>
      </c>
      <c r="M100" s="8">
        <f t="shared" si="52"/>
        <v>0.1889691331</v>
      </c>
    </row>
    <row r="101">
      <c r="A101" s="3" t="s">
        <v>7</v>
      </c>
      <c r="B101" s="7">
        <v>0.33</v>
      </c>
      <c r="C101" s="7">
        <v>0.2</v>
      </c>
      <c r="D101" s="15">
        <v>1.0</v>
      </c>
      <c r="E101" s="7">
        <v>4.0</v>
      </c>
      <c r="F101" s="7">
        <v>1.0</v>
      </c>
      <c r="G101" s="8">
        <f t="shared" ref="G101:K101" si="55">B101/B102</f>
        <v>0.05084745763</v>
      </c>
      <c r="H101" s="8">
        <f t="shared" si="55"/>
        <v>0.02298850575</v>
      </c>
      <c r="I101" s="8">
        <f t="shared" si="55"/>
        <v>0.09842519685</v>
      </c>
      <c r="J101" s="8">
        <f t="shared" si="55"/>
        <v>0.5856515373</v>
      </c>
      <c r="K101" s="8">
        <f t="shared" si="55"/>
        <v>0.09756097561</v>
      </c>
      <c r="L101" s="8">
        <f t="shared" si="51"/>
        <v>0.8554736732</v>
      </c>
      <c r="M101" s="8">
        <f t="shared" si="52"/>
        <v>0.1710947346</v>
      </c>
    </row>
    <row r="102">
      <c r="A102" s="3" t="s">
        <v>9</v>
      </c>
      <c r="B102" s="8">
        <f t="shared" ref="B102:F102" si="56">sum(B97:B101)</f>
        <v>6.49</v>
      </c>
      <c r="C102" s="8">
        <f t="shared" si="56"/>
        <v>8.7</v>
      </c>
      <c r="D102" s="8">
        <f t="shared" si="56"/>
        <v>10.16</v>
      </c>
      <c r="E102" s="8">
        <f t="shared" si="56"/>
        <v>6.83</v>
      </c>
      <c r="F102" s="8">
        <f t="shared" si="56"/>
        <v>10.25</v>
      </c>
      <c r="G102" s="11"/>
      <c r="H102" s="11"/>
      <c r="I102" s="11"/>
      <c r="J102" s="11"/>
      <c r="K102" s="11"/>
      <c r="L102" s="11"/>
      <c r="M102" s="12">
        <f>sum(M97:M101)</f>
        <v>1</v>
      </c>
    </row>
    <row r="104">
      <c r="F104" s="2" t="s">
        <v>24</v>
      </c>
    </row>
    <row r="105">
      <c r="F105" s="2" t="s">
        <v>23</v>
      </c>
      <c r="G105" s="13">
        <f>(B102*M97)+(C102*M98)+(D102*M99)+(E102*M100)+(F102*M101)</f>
        <v>8.393754547</v>
      </c>
    </row>
    <row r="106">
      <c r="F106" s="2" t="s">
        <v>14</v>
      </c>
      <c r="G106" s="13">
        <f>(G105-5)/(5-1)</f>
        <v>0.8484386366</v>
      </c>
    </row>
    <row r="107">
      <c r="F107" s="2" t="s">
        <v>15</v>
      </c>
      <c r="G107" s="13">
        <f>G106/1.12</f>
        <v>0.757534497</v>
      </c>
    </row>
    <row r="110">
      <c r="A110" s="2">
        <v>8.0</v>
      </c>
    </row>
    <row r="111">
      <c r="A111" s="3" t="s">
        <v>2</v>
      </c>
      <c r="B111" s="3" t="s">
        <v>3</v>
      </c>
      <c r="C111" s="3" t="s">
        <v>4</v>
      </c>
      <c r="D111" s="3" t="s">
        <v>5</v>
      </c>
      <c r="E111" s="3" t="s">
        <v>6</v>
      </c>
      <c r="F111" s="3" t="s">
        <v>7</v>
      </c>
      <c r="G111" s="4" t="s">
        <v>17</v>
      </c>
      <c r="H111" s="5"/>
      <c r="I111" s="5"/>
      <c r="J111" s="6"/>
      <c r="K111" s="14"/>
      <c r="L111" s="3" t="s">
        <v>9</v>
      </c>
      <c r="M111" s="3" t="s">
        <v>18</v>
      </c>
    </row>
    <row r="112">
      <c r="A112" s="3" t="s">
        <v>3</v>
      </c>
      <c r="B112" s="7">
        <v>1.0</v>
      </c>
      <c r="C112" s="7">
        <v>1.0</v>
      </c>
      <c r="D112" s="7">
        <v>5.0</v>
      </c>
      <c r="E112" s="7">
        <v>3.0</v>
      </c>
      <c r="F112" s="7">
        <v>0.33</v>
      </c>
      <c r="G112" s="8">
        <f t="shared" ref="G112:K112" si="57">B112/B117</f>
        <v>0.1808318264</v>
      </c>
      <c r="H112" s="8">
        <f t="shared" si="57"/>
        <v>0.1212121212</v>
      </c>
      <c r="I112" s="8">
        <f t="shared" si="57"/>
        <v>0.5434782609</v>
      </c>
      <c r="J112" s="8">
        <f t="shared" si="57"/>
        <v>0.3243243243</v>
      </c>
      <c r="K112" s="8">
        <f t="shared" si="57"/>
        <v>0.04831625183</v>
      </c>
      <c r="L112" s="8">
        <f t="shared" ref="L112:L116" si="59">sum(G112:K112)</f>
        <v>1.218162785</v>
      </c>
      <c r="M112" s="8">
        <f t="shared" ref="M112:M116" si="60">L112/5</f>
        <v>0.2436325569</v>
      </c>
    </row>
    <row r="113">
      <c r="A113" s="3" t="s">
        <v>4</v>
      </c>
      <c r="B113" s="7">
        <v>1.0</v>
      </c>
      <c r="C113" s="7">
        <v>1.0</v>
      </c>
      <c r="D113" s="7">
        <v>0.2</v>
      </c>
      <c r="E113" s="7">
        <v>4.0</v>
      </c>
      <c r="F113" s="7">
        <v>1.0</v>
      </c>
      <c r="G113" s="8">
        <f t="shared" ref="G113:K113" si="58">B113/B117</f>
        <v>0.1808318264</v>
      </c>
      <c r="H113" s="8">
        <f t="shared" si="58"/>
        <v>0.1212121212</v>
      </c>
      <c r="I113" s="8">
        <f t="shared" si="58"/>
        <v>0.02173913043</v>
      </c>
      <c r="J113" s="8">
        <f t="shared" si="58"/>
        <v>0.4324324324</v>
      </c>
      <c r="K113" s="8">
        <f t="shared" si="58"/>
        <v>0.1464128843</v>
      </c>
      <c r="L113" s="8">
        <f t="shared" si="59"/>
        <v>0.9026283948</v>
      </c>
      <c r="M113" s="8">
        <f t="shared" si="60"/>
        <v>0.180525679</v>
      </c>
    </row>
    <row r="114">
      <c r="A114" s="3" t="s">
        <v>5</v>
      </c>
      <c r="B114" s="7">
        <v>0.2</v>
      </c>
      <c r="C114" s="7">
        <v>5.0</v>
      </c>
      <c r="D114" s="7">
        <v>1.0</v>
      </c>
      <c r="E114" s="7">
        <v>1.0</v>
      </c>
      <c r="F114" s="15">
        <v>0.5</v>
      </c>
      <c r="G114" s="8">
        <f t="shared" ref="G114:K114" si="61">B114/B117</f>
        <v>0.03616636528</v>
      </c>
      <c r="H114" s="8">
        <f t="shared" si="61"/>
        <v>0.6060606061</v>
      </c>
      <c r="I114" s="8">
        <f t="shared" si="61"/>
        <v>0.1086956522</v>
      </c>
      <c r="J114" s="8">
        <f t="shared" si="61"/>
        <v>0.1081081081</v>
      </c>
      <c r="K114" s="8">
        <f t="shared" si="61"/>
        <v>0.07320644217</v>
      </c>
      <c r="L114" s="8">
        <f t="shared" si="59"/>
        <v>0.9322371738</v>
      </c>
      <c r="M114" s="8">
        <f t="shared" si="60"/>
        <v>0.1864474348</v>
      </c>
    </row>
    <row r="115">
      <c r="A115" s="3" t="s">
        <v>6</v>
      </c>
      <c r="B115" s="7">
        <v>0.33</v>
      </c>
      <c r="C115" s="7">
        <v>0.25</v>
      </c>
      <c r="D115" s="7">
        <v>1.0</v>
      </c>
      <c r="E115" s="7">
        <v>1.0</v>
      </c>
      <c r="F115" s="7">
        <v>4.0</v>
      </c>
      <c r="G115" s="8">
        <f t="shared" ref="G115:K115" si="62">B115/B117</f>
        <v>0.05967450271</v>
      </c>
      <c r="H115" s="8">
        <f t="shared" si="62"/>
        <v>0.0303030303</v>
      </c>
      <c r="I115" s="8">
        <f t="shared" si="62"/>
        <v>0.1086956522</v>
      </c>
      <c r="J115" s="8">
        <f t="shared" si="62"/>
        <v>0.1081081081</v>
      </c>
      <c r="K115" s="8">
        <f t="shared" si="62"/>
        <v>0.5856515373</v>
      </c>
      <c r="L115" s="8">
        <f t="shared" si="59"/>
        <v>0.8924328306</v>
      </c>
      <c r="M115" s="8">
        <f t="shared" si="60"/>
        <v>0.1784865661</v>
      </c>
    </row>
    <row r="116">
      <c r="A116" s="3" t="s">
        <v>7</v>
      </c>
      <c r="B116" s="7">
        <v>3.0</v>
      </c>
      <c r="C116" s="7">
        <v>1.0</v>
      </c>
      <c r="D116" s="15">
        <v>2.0</v>
      </c>
      <c r="E116" s="7">
        <v>0.25</v>
      </c>
      <c r="F116" s="7">
        <v>1.0</v>
      </c>
      <c r="G116" s="8">
        <f t="shared" ref="G116:K116" si="63">B116/B117</f>
        <v>0.5424954792</v>
      </c>
      <c r="H116" s="8">
        <f t="shared" si="63"/>
        <v>0.1212121212</v>
      </c>
      <c r="I116" s="8">
        <f t="shared" si="63"/>
        <v>0.2173913043</v>
      </c>
      <c r="J116" s="8">
        <f t="shared" si="63"/>
        <v>0.02702702703</v>
      </c>
      <c r="K116" s="8">
        <f t="shared" si="63"/>
        <v>0.1464128843</v>
      </c>
      <c r="L116" s="8">
        <f t="shared" si="59"/>
        <v>1.054538816</v>
      </c>
      <c r="M116" s="8">
        <f t="shared" si="60"/>
        <v>0.2109077632</v>
      </c>
    </row>
    <row r="117">
      <c r="A117" s="3" t="s">
        <v>9</v>
      </c>
      <c r="B117" s="8">
        <f t="shared" ref="B117:F117" si="64">sum(B112:B116)</f>
        <v>5.53</v>
      </c>
      <c r="C117" s="8">
        <f t="shared" si="64"/>
        <v>8.25</v>
      </c>
      <c r="D117" s="8">
        <f t="shared" si="64"/>
        <v>9.2</v>
      </c>
      <c r="E117" s="8">
        <f t="shared" si="64"/>
        <v>9.25</v>
      </c>
      <c r="F117" s="8">
        <f t="shared" si="64"/>
        <v>6.83</v>
      </c>
      <c r="G117" s="11"/>
      <c r="H117" s="11"/>
      <c r="I117" s="11"/>
      <c r="J117" s="11"/>
      <c r="K117" s="11"/>
      <c r="L117" s="11"/>
      <c r="M117" s="12">
        <f>sum(M112:M116)</f>
        <v>1</v>
      </c>
    </row>
    <row r="119">
      <c r="F119" s="2" t="s">
        <v>24</v>
      </c>
    </row>
    <row r="120">
      <c r="F120" s="2" t="s">
        <v>23</v>
      </c>
      <c r="G120" s="13">
        <f>(B117*M112)+(C117*M113)+(D117*M114)+(E117*M115)+(F117*M116)</f>
        <v>7.643442051</v>
      </c>
    </row>
    <row r="121">
      <c r="F121" s="2" t="s">
        <v>14</v>
      </c>
      <c r="G121" s="13">
        <f>(G120-5)/(5-1)</f>
        <v>0.6608605126</v>
      </c>
    </row>
    <row r="122">
      <c r="F122" s="2" t="s">
        <v>15</v>
      </c>
      <c r="G122" s="13">
        <f>G121/1.12</f>
        <v>0.5900540291</v>
      </c>
    </row>
    <row r="124">
      <c r="A124" s="2">
        <v>9.0</v>
      </c>
    </row>
    <row r="125">
      <c r="A125" s="3" t="s">
        <v>2</v>
      </c>
      <c r="B125" s="3" t="s">
        <v>3</v>
      </c>
      <c r="C125" s="3" t="s">
        <v>4</v>
      </c>
      <c r="D125" s="3" t="s">
        <v>5</v>
      </c>
      <c r="E125" s="3" t="s">
        <v>6</v>
      </c>
      <c r="F125" s="3" t="s">
        <v>7</v>
      </c>
      <c r="G125" s="4" t="s">
        <v>17</v>
      </c>
      <c r="H125" s="5"/>
      <c r="I125" s="5"/>
      <c r="J125" s="6"/>
      <c r="K125" s="14"/>
      <c r="L125" s="3" t="s">
        <v>9</v>
      </c>
      <c r="M125" s="3" t="s">
        <v>18</v>
      </c>
    </row>
    <row r="126">
      <c r="A126" s="3" t="s">
        <v>3</v>
      </c>
      <c r="B126" s="7">
        <v>1.0</v>
      </c>
      <c r="C126" s="7">
        <v>2.0</v>
      </c>
      <c r="D126" s="7">
        <v>6.0</v>
      </c>
      <c r="E126" s="7">
        <v>1.0</v>
      </c>
      <c r="F126" s="7">
        <v>0.2</v>
      </c>
      <c r="G126" s="8">
        <f t="shared" ref="G126:K126" si="65">B126/B131</f>
        <v>0.1305483029</v>
      </c>
      <c r="H126" s="8">
        <f t="shared" si="65"/>
        <v>0.5571030641</v>
      </c>
      <c r="I126" s="8">
        <f t="shared" si="65"/>
        <v>0.4918032787</v>
      </c>
      <c r="J126" s="8">
        <f t="shared" si="65"/>
        <v>0.09090909091</v>
      </c>
      <c r="K126" s="8">
        <f t="shared" si="65"/>
        <v>0.014781966</v>
      </c>
      <c r="L126" s="8">
        <f t="shared" ref="L126:L130" si="67">sum(G126:K126)</f>
        <v>1.285145703</v>
      </c>
      <c r="M126" s="8">
        <f t="shared" ref="M126:M130" si="68">L126/5</f>
        <v>0.2570291405</v>
      </c>
    </row>
    <row r="127">
      <c r="A127" s="3" t="s">
        <v>4</v>
      </c>
      <c r="B127" s="7">
        <v>0.5</v>
      </c>
      <c r="C127" s="7">
        <v>1.0</v>
      </c>
      <c r="D127" s="7">
        <v>4.0</v>
      </c>
      <c r="E127" s="7">
        <v>5.0</v>
      </c>
      <c r="F127" s="7">
        <v>7.0</v>
      </c>
      <c r="G127" s="8">
        <f t="shared" ref="G127:K127" si="66">B127/B131</f>
        <v>0.06527415144</v>
      </c>
      <c r="H127" s="8">
        <f t="shared" si="66"/>
        <v>0.278551532</v>
      </c>
      <c r="I127" s="8">
        <f t="shared" si="66"/>
        <v>0.3278688525</v>
      </c>
      <c r="J127" s="8">
        <f t="shared" si="66"/>
        <v>0.4545454545</v>
      </c>
      <c r="K127" s="8">
        <f t="shared" si="66"/>
        <v>0.5173688101</v>
      </c>
      <c r="L127" s="8">
        <f t="shared" si="67"/>
        <v>1.643608801</v>
      </c>
      <c r="M127" s="8">
        <f t="shared" si="68"/>
        <v>0.3287217601</v>
      </c>
    </row>
    <row r="128">
      <c r="A128" s="3" t="s">
        <v>5</v>
      </c>
      <c r="B128" s="7">
        <v>0.16</v>
      </c>
      <c r="C128" s="7">
        <v>0.25</v>
      </c>
      <c r="D128" s="7">
        <v>1.0</v>
      </c>
      <c r="E128" s="7">
        <v>1.0</v>
      </c>
      <c r="F128" s="15">
        <v>5.0</v>
      </c>
      <c r="G128" s="8">
        <f t="shared" ref="G128:K128" si="69">B128/B131</f>
        <v>0.02088772846</v>
      </c>
      <c r="H128" s="8">
        <f t="shared" si="69"/>
        <v>0.06963788301</v>
      </c>
      <c r="I128" s="8">
        <f t="shared" si="69"/>
        <v>0.08196721311</v>
      </c>
      <c r="J128" s="8">
        <f t="shared" si="69"/>
        <v>0.09090909091</v>
      </c>
      <c r="K128" s="8">
        <f t="shared" si="69"/>
        <v>0.36954915</v>
      </c>
      <c r="L128" s="8">
        <f t="shared" si="67"/>
        <v>0.6329510655</v>
      </c>
      <c r="M128" s="8">
        <f t="shared" si="68"/>
        <v>0.1265902131</v>
      </c>
    </row>
    <row r="129">
      <c r="A129" s="3" t="s">
        <v>6</v>
      </c>
      <c r="B129" s="7">
        <v>1.0</v>
      </c>
      <c r="C129" s="7">
        <v>0.2</v>
      </c>
      <c r="D129" s="7">
        <v>1.0</v>
      </c>
      <c r="E129" s="7">
        <v>1.0</v>
      </c>
      <c r="F129" s="7">
        <v>0.33</v>
      </c>
      <c r="G129" s="8">
        <f t="shared" ref="G129:K129" si="70">B129/B131</f>
        <v>0.1305483029</v>
      </c>
      <c r="H129" s="8">
        <f t="shared" si="70"/>
        <v>0.05571030641</v>
      </c>
      <c r="I129" s="8">
        <f t="shared" si="70"/>
        <v>0.08196721311</v>
      </c>
      <c r="J129" s="8">
        <f t="shared" si="70"/>
        <v>0.09090909091</v>
      </c>
      <c r="K129" s="8">
        <f t="shared" si="70"/>
        <v>0.0243902439</v>
      </c>
      <c r="L129" s="8">
        <f t="shared" si="67"/>
        <v>0.3835251572</v>
      </c>
      <c r="M129" s="8">
        <f t="shared" si="68"/>
        <v>0.07670503144</v>
      </c>
    </row>
    <row r="130">
      <c r="A130" s="3" t="s">
        <v>7</v>
      </c>
      <c r="B130" s="7">
        <v>5.0</v>
      </c>
      <c r="C130" s="7">
        <v>0.14</v>
      </c>
      <c r="D130" s="15">
        <v>0.2</v>
      </c>
      <c r="E130" s="7">
        <v>3.0</v>
      </c>
      <c r="F130" s="7">
        <v>1.0</v>
      </c>
      <c r="G130" s="8">
        <f t="shared" ref="G130:K130" si="71">B130/B131</f>
        <v>0.6527415144</v>
      </c>
      <c r="H130" s="8">
        <f t="shared" si="71"/>
        <v>0.03899721448</v>
      </c>
      <c r="I130" s="8">
        <f t="shared" si="71"/>
        <v>0.01639344262</v>
      </c>
      <c r="J130" s="8">
        <f t="shared" si="71"/>
        <v>0.2727272727</v>
      </c>
      <c r="K130" s="8">
        <f t="shared" si="71"/>
        <v>0.07390983001</v>
      </c>
      <c r="L130" s="8">
        <f t="shared" si="67"/>
        <v>1.054769274</v>
      </c>
      <c r="M130" s="8">
        <f t="shared" si="68"/>
        <v>0.2109538548</v>
      </c>
    </row>
    <row r="131">
      <c r="A131" s="3" t="s">
        <v>9</v>
      </c>
      <c r="B131" s="8">
        <f t="shared" ref="B131:F131" si="72">sum(B126:B130)</f>
        <v>7.66</v>
      </c>
      <c r="C131" s="8">
        <f t="shared" si="72"/>
        <v>3.59</v>
      </c>
      <c r="D131" s="8">
        <f t="shared" si="72"/>
        <v>12.2</v>
      </c>
      <c r="E131" s="8">
        <f t="shared" si="72"/>
        <v>11</v>
      </c>
      <c r="F131" s="8">
        <f t="shared" si="72"/>
        <v>13.53</v>
      </c>
      <c r="G131" s="11"/>
      <c r="H131" s="11"/>
      <c r="I131" s="11"/>
      <c r="J131" s="11"/>
      <c r="K131" s="11"/>
      <c r="L131" s="11"/>
      <c r="M131" s="12">
        <f>sum(M126:M130)</f>
        <v>1</v>
      </c>
    </row>
    <row r="133">
      <c r="F133" s="2" t="s">
        <v>24</v>
      </c>
    </row>
    <row r="134">
      <c r="F134" s="2" t="s">
        <v>23</v>
      </c>
      <c r="G134" s="13">
        <f>(B131*M126)+(C131*M127)+(D131*M128)+(E131*M129)+(F131*M130)</f>
        <v>8.391315937</v>
      </c>
    </row>
    <row r="135">
      <c r="F135" s="2" t="s">
        <v>14</v>
      </c>
      <c r="G135" s="13">
        <f>(G134-5)/(5-1)</f>
        <v>0.8478289842</v>
      </c>
    </row>
    <row r="136">
      <c r="F136" s="2" t="s">
        <v>15</v>
      </c>
      <c r="G136" s="13">
        <f>G135/1.12</f>
        <v>0.7569901645</v>
      </c>
    </row>
    <row r="139">
      <c r="A139" s="2">
        <v>10.0</v>
      </c>
    </row>
    <row r="140">
      <c r="A140" s="3" t="s">
        <v>2</v>
      </c>
      <c r="B140" s="3" t="s">
        <v>3</v>
      </c>
      <c r="C140" s="3" t="s">
        <v>4</v>
      </c>
      <c r="D140" s="3" t="s">
        <v>5</v>
      </c>
      <c r="E140" s="3" t="s">
        <v>6</v>
      </c>
      <c r="F140" s="3" t="s">
        <v>7</v>
      </c>
      <c r="G140" s="4" t="s">
        <v>17</v>
      </c>
      <c r="H140" s="5"/>
      <c r="I140" s="5"/>
      <c r="J140" s="6"/>
      <c r="K140" s="14"/>
      <c r="L140" s="3" t="s">
        <v>9</v>
      </c>
      <c r="M140" s="3" t="s">
        <v>18</v>
      </c>
      <c r="N140" s="3" t="s">
        <v>25</v>
      </c>
    </row>
    <row r="141">
      <c r="A141" s="3" t="s">
        <v>3</v>
      </c>
      <c r="B141" s="7">
        <v>1.0</v>
      </c>
      <c r="C141" s="7">
        <v>8.0</v>
      </c>
      <c r="D141" s="7">
        <v>1.0</v>
      </c>
      <c r="E141" s="7">
        <v>1.0</v>
      </c>
      <c r="F141" s="7">
        <v>0.33</v>
      </c>
      <c r="G141" s="8">
        <f t="shared" ref="G141:K141" si="73">B141/B146</f>
        <v>0.1633986928</v>
      </c>
      <c r="H141" s="8">
        <f t="shared" si="73"/>
        <v>0.7655502392</v>
      </c>
      <c r="I141" s="8">
        <f t="shared" si="73"/>
        <v>0.1560062402</v>
      </c>
      <c r="J141" s="8">
        <f t="shared" si="73"/>
        <v>0.07692307692</v>
      </c>
      <c r="K141" s="8">
        <f t="shared" si="73"/>
        <v>0.03133903134</v>
      </c>
      <c r="L141" s="8">
        <f t="shared" ref="L141:L145" si="75">sum(G141:K141)</f>
        <v>1.193217281</v>
      </c>
      <c r="M141" s="8">
        <f t="shared" ref="M141:M145" si="76">L141/5</f>
        <v>0.2386434561</v>
      </c>
      <c r="N141" s="3">
        <v>2.0</v>
      </c>
    </row>
    <row r="142">
      <c r="A142" s="3" t="s">
        <v>4</v>
      </c>
      <c r="B142" s="3">
        <v>0.12</v>
      </c>
      <c r="C142" s="7">
        <v>1.0</v>
      </c>
      <c r="D142" s="7">
        <v>4.0</v>
      </c>
      <c r="E142" s="7">
        <v>1.0</v>
      </c>
      <c r="F142" s="7">
        <v>5.0</v>
      </c>
      <c r="G142" s="8">
        <f t="shared" ref="G142:K142" si="74">B142/B146</f>
        <v>0.01960784314</v>
      </c>
      <c r="H142" s="8">
        <f t="shared" si="74"/>
        <v>0.0956937799</v>
      </c>
      <c r="I142" s="8">
        <f t="shared" si="74"/>
        <v>0.624024961</v>
      </c>
      <c r="J142" s="8">
        <f t="shared" si="74"/>
        <v>0.07692307692</v>
      </c>
      <c r="K142" s="8">
        <f t="shared" si="74"/>
        <v>0.4748338082</v>
      </c>
      <c r="L142" s="8">
        <f t="shared" si="75"/>
        <v>1.291083469</v>
      </c>
      <c r="M142" s="8">
        <f t="shared" si="76"/>
        <v>0.2582166938</v>
      </c>
      <c r="N142" s="3">
        <v>1.0</v>
      </c>
    </row>
    <row r="143">
      <c r="A143" s="3" t="s">
        <v>5</v>
      </c>
      <c r="B143" s="7">
        <v>1.0</v>
      </c>
      <c r="C143" s="7">
        <v>0.25</v>
      </c>
      <c r="D143" s="7">
        <v>1.0</v>
      </c>
      <c r="E143" s="7">
        <v>6.0</v>
      </c>
      <c r="F143" s="15">
        <v>4.0</v>
      </c>
      <c r="G143" s="8">
        <f t="shared" ref="G143:K143" si="77">B143/B146</f>
        <v>0.1633986928</v>
      </c>
      <c r="H143" s="8">
        <f t="shared" si="77"/>
        <v>0.02392344498</v>
      </c>
      <c r="I143" s="8">
        <f t="shared" si="77"/>
        <v>0.1560062402</v>
      </c>
      <c r="J143" s="8">
        <f t="shared" si="77"/>
        <v>0.4615384615</v>
      </c>
      <c r="K143" s="8">
        <f t="shared" si="77"/>
        <v>0.3798670465</v>
      </c>
      <c r="L143" s="8">
        <f t="shared" si="75"/>
        <v>1.184733886</v>
      </c>
      <c r="M143" s="8">
        <f t="shared" si="76"/>
        <v>0.2369467772</v>
      </c>
      <c r="N143" s="3">
        <v>3.0</v>
      </c>
    </row>
    <row r="144">
      <c r="A144" s="3" t="s">
        <v>6</v>
      </c>
      <c r="B144" s="7">
        <v>1.0</v>
      </c>
      <c r="C144" s="7">
        <v>1.0</v>
      </c>
      <c r="D144" s="7">
        <v>0.16</v>
      </c>
      <c r="E144" s="7">
        <v>1.0</v>
      </c>
      <c r="F144" s="7">
        <v>0.2</v>
      </c>
      <c r="G144" s="8">
        <f t="shared" ref="G144:K144" si="78">B144/B146</f>
        <v>0.1633986928</v>
      </c>
      <c r="H144" s="8">
        <f t="shared" si="78"/>
        <v>0.0956937799</v>
      </c>
      <c r="I144" s="8">
        <f t="shared" si="78"/>
        <v>0.02496099844</v>
      </c>
      <c r="J144" s="8">
        <f t="shared" si="78"/>
        <v>0.07692307692</v>
      </c>
      <c r="K144" s="8">
        <f t="shared" si="78"/>
        <v>0.01899335233</v>
      </c>
      <c r="L144" s="8">
        <f t="shared" si="75"/>
        <v>0.3799699004</v>
      </c>
      <c r="M144" s="8">
        <f t="shared" si="76"/>
        <v>0.07599398008</v>
      </c>
      <c r="N144" s="3">
        <v>5.0</v>
      </c>
    </row>
    <row r="145">
      <c r="A145" s="3" t="s">
        <v>7</v>
      </c>
      <c r="B145" s="7">
        <v>3.0</v>
      </c>
      <c r="C145" s="7">
        <v>0.2</v>
      </c>
      <c r="D145" s="15">
        <v>0.25</v>
      </c>
      <c r="E145" s="7">
        <v>4.0</v>
      </c>
      <c r="F145" s="7">
        <v>1.0</v>
      </c>
      <c r="G145" s="8">
        <f t="shared" ref="G145:K145" si="79">B145/B146</f>
        <v>0.4901960784</v>
      </c>
      <c r="H145" s="8">
        <f t="shared" si="79"/>
        <v>0.01913875598</v>
      </c>
      <c r="I145" s="8">
        <f t="shared" si="79"/>
        <v>0.03900156006</v>
      </c>
      <c r="J145" s="8">
        <f t="shared" si="79"/>
        <v>0.3076923077</v>
      </c>
      <c r="K145" s="8">
        <f t="shared" si="79"/>
        <v>0.09496676163</v>
      </c>
      <c r="L145" s="8">
        <f t="shared" si="75"/>
        <v>0.9509954638</v>
      </c>
      <c r="M145" s="8">
        <f t="shared" si="76"/>
        <v>0.1901990928</v>
      </c>
      <c r="N145" s="3">
        <v>4.0</v>
      </c>
    </row>
    <row r="146">
      <c r="A146" s="3" t="s">
        <v>9</v>
      </c>
      <c r="B146" s="8">
        <f t="shared" ref="B146:F146" si="80">sum(B141:B145)</f>
        <v>6.12</v>
      </c>
      <c r="C146" s="8">
        <f t="shared" si="80"/>
        <v>10.45</v>
      </c>
      <c r="D146" s="8">
        <f t="shared" si="80"/>
        <v>6.41</v>
      </c>
      <c r="E146" s="8">
        <f t="shared" si="80"/>
        <v>13</v>
      </c>
      <c r="F146" s="8">
        <f t="shared" si="80"/>
        <v>10.53</v>
      </c>
      <c r="G146" s="11"/>
      <c r="H146" s="11"/>
      <c r="I146" s="11"/>
      <c r="J146" s="11"/>
      <c r="K146" s="11"/>
      <c r="L146" s="11"/>
      <c r="M146" s="12">
        <f>sum(M141:M145)</f>
        <v>1</v>
      </c>
    </row>
    <row r="148">
      <c r="F148" s="2" t="s">
        <v>24</v>
      </c>
    </row>
    <row r="149">
      <c r="F149" s="2" t="s">
        <v>23</v>
      </c>
      <c r="G149" s="13">
        <f>(B146*M141)+(C146*M142)+(D146*M143)+(E146*M144)+(F146*M145)</f>
        <v>8.668409432</v>
      </c>
    </row>
    <row r="150">
      <c r="F150" s="2" t="s">
        <v>14</v>
      </c>
      <c r="G150" s="13">
        <f>(G149-5)/(5-1)</f>
        <v>0.9171023579</v>
      </c>
    </row>
    <row r="151">
      <c r="F151" s="2" t="s">
        <v>15</v>
      </c>
      <c r="G151" s="13">
        <f>G150/1.12</f>
        <v>0.818841391</v>
      </c>
    </row>
    <row r="154">
      <c r="A154" s="2">
        <v>11.0</v>
      </c>
    </row>
    <row r="155">
      <c r="A155" s="3" t="s">
        <v>2</v>
      </c>
      <c r="B155" s="3" t="s">
        <v>3</v>
      </c>
      <c r="C155" s="3" t="s">
        <v>4</v>
      </c>
      <c r="D155" s="3" t="s">
        <v>5</v>
      </c>
      <c r="E155" s="3" t="s">
        <v>6</v>
      </c>
      <c r="F155" s="3" t="s">
        <v>7</v>
      </c>
      <c r="G155" s="4" t="s">
        <v>17</v>
      </c>
      <c r="H155" s="5"/>
      <c r="I155" s="5"/>
      <c r="J155" s="6"/>
      <c r="K155" s="14"/>
      <c r="L155" s="3" t="s">
        <v>9</v>
      </c>
      <c r="M155" s="3" t="s">
        <v>18</v>
      </c>
    </row>
    <row r="156">
      <c r="A156" s="3" t="s">
        <v>3</v>
      </c>
      <c r="B156" s="7">
        <v>1.0</v>
      </c>
      <c r="C156" s="7">
        <v>6.0</v>
      </c>
      <c r="D156" s="7">
        <v>6.0</v>
      </c>
      <c r="E156" s="7">
        <v>5.0</v>
      </c>
      <c r="F156" s="7">
        <v>1.0</v>
      </c>
      <c r="G156" s="8">
        <f t="shared" ref="G156:K156" si="81">B156/B161</f>
        <v>0.3968253968</v>
      </c>
      <c r="H156" s="8">
        <f t="shared" si="81"/>
        <v>0.6263048017</v>
      </c>
      <c r="I156" s="8">
        <f t="shared" si="81"/>
        <v>0.5295675199</v>
      </c>
      <c r="J156" s="8">
        <f t="shared" si="81"/>
        <v>0.4496402878</v>
      </c>
      <c r="K156" s="8">
        <f t="shared" si="81"/>
        <v>0.07407407407</v>
      </c>
      <c r="L156" s="8">
        <f t="shared" ref="L156:L160" si="83">sum(G156:K156)</f>
        <v>2.07641208</v>
      </c>
      <c r="M156" s="8">
        <f t="shared" ref="M156:M160" si="84">L156/5</f>
        <v>0.415282416</v>
      </c>
    </row>
    <row r="157">
      <c r="A157" s="3" t="s">
        <v>4</v>
      </c>
      <c r="B157" s="3">
        <v>0.16</v>
      </c>
      <c r="C157" s="7">
        <v>1.0</v>
      </c>
      <c r="D157" s="7">
        <v>3.0</v>
      </c>
      <c r="E157" s="7">
        <v>4.0</v>
      </c>
      <c r="F157" s="7">
        <v>0.5</v>
      </c>
      <c r="G157" s="8">
        <f t="shared" ref="G157:K157" si="82">B157/B161</f>
        <v>0.06349206349</v>
      </c>
      <c r="H157" s="8">
        <f t="shared" si="82"/>
        <v>0.1043841336</v>
      </c>
      <c r="I157" s="8">
        <f t="shared" si="82"/>
        <v>0.2647837599</v>
      </c>
      <c r="J157" s="8">
        <f t="shared" si="82"/>
        <v>0.3597122302</v>
      </c>
      <c r="K157" s="8">
        <f t="shared" si="82"/>
        <v>0.03703703704</v>
      </c>
      <c r="L157" s="8">
        <f t="shared" si="83"/>
        <v>0.8294092243</v>
      </c>
      <c r="M157" s="8">
        <f t="shared" si="84"/>
        <v>0.1658818449</v>
      </c>
    </row>
    <row r="158">
      <c r="A158" s="3" t="s">
        <v>5</v>
      </c>
      <c r="B158" s="7">
        <v>0.16</v>
      </c>
      <c r="C158" s="7">
        <v>0.33</v>
      </c>
      <c r="D158" s="7">
        <v>1.0</v>
      </c>
      <c r="E158" s="7">
        <v>1.0</v>
      </c>
      <c r="F158" s="15">
        <v>3.0</v>
      </c>
      <c r="G158" s="8">
        <f t="shared" ref="G158:K158" si="85">B158/B161</f>
        <v>0.06349206349</v>
      </c>
      <c r="H158" s="8">
        <f t="shared" si="85"/>
        <v>0.03444676409</v>
      </c>
      <c r="I158" s="8">
        <f t="shared" si="85"/>
        <v>0.08826125331</v>
      </c>
      <c r="J158" s="8">
        <f t="shared" si="85"/>
        <v>0.08992805755</v>
      </c>
      <c r="K158" s="8">
        <f t="shared" si="85"/>
        <v>0.2222222222</v>
      </c>
      <c r="L158" s="8">
        <f t="shared" si="83"/>
        <v>0.4983503607</v>
      </c>
      <c r="M158" s="8">
        <f t="shared" si="84"/>
        <v>0.09967007213</v>
      </c>
    </row>
    <row r="159">
      <c r="A159" s="3" t="s">
        <v>6</v>
      </c>
      <c r="B159" s="7">
        <v>0.2</v>
      </c>
      <c r="C159" s="7">
        <v>0.25</v>
      </c>
      <c r="D159" s="7">
        <v>1.0</v>
      </c>
      <c r="E159" s="7">
        <v>1.0</v>
      </c>
      <c r="F159" s="7">
        <v>8.0</v>
      </c>
      <c r="G159" s="8">
        <f t="shared" ref="G159:K159" si="86">B159/B161</f>
        <v>0.07936507937</v>
      </c>
      <c r="H159" s="8">
        <f t="shared" si="86"/>
        <v>0.0260960334</v>
      </c>
      <c r="I159" s="8">
        <f t="shared" si="86"/>
        <v>0.08826125331</v>
      </c>
      <c r="J159" s="8">
        <f t="shared" si="86"/>
        <v>0.08992805755</v>
      </c>
      <c r="K159" s="8">
        <f t="shared" si="86"/>
        <v>0.5925925926</v>
      </c>
      <c r="L159" s="8">
        <f t="shared" si="83"/>
        <v>0.8762430162</v>
      </c>
      <c r="M159" s="8">
        <f t="shared" si="84"/>
        <v>0.1752486032</v>
      </c>
    </row>
    <row r="160">
      <c r="A160" s="3" t="s">
        <v>7</v>
      </c>
      <c r="B160" s="7">
        <v>1.0</v>
      </c>
      <c r="C160" s="7">
        <v>2.0</v>
      </c>
      <c r="D160" s="15">
        <v>0.33</v>
      </c>
      <c r="E160" s="7">
        <v>0.12</v>
      </c>
      <c r="F160" s="7">
        <v>1.0</v>
      </c>
      <c r="G160" s="8">
        <f t="shared" ref="G160:K160" si="87">B160/B161</f>
        <v>0.3968253968</v>
      </c>
      <c r="H160" s="8">
        <f t="shared" si="87"/>
        <v>0.2087682672</v>
      </c>
      <c r="I160" s="8">
        <f t="shared" si="87"/>
        <v>0.02912621359</v>
      </c>
      <c r="J160" s="8">
        <f t="shared" si="87"/>
        <v>0.01079136691</v>
      </c>
      <c r="K160" s="8">
        <f t="shared" si="87"/>
        <v>0.07407407407</v>
      </c>
      <c r="L160" s="8">
        <f t="shared" si="83"/>
        <v>0.7195853186</v>
      </c>
      <c r="M160" s="8">
        <f t="shared" si="84"/>
        <v>0.1439170637</v>
      </c>
    </row>
    <row r="161">
      <c r="A161" s="3" t="s">
        <v>9</v>
      </c>
      <c r="B161" s="8">
        <f t="shared" ref="B161:F161" si="88">sum(B156:B160)</f>
        <v>2.52</v>
      </c>
      <c r="C161" s="8">
        <f t="shared" si="88"/>
        <v>9.58</v>
      </c>
      <c r="D161" s="8">
        <f t="shared" si="88"/>
        <v>11.33</v>
      </c>
      <c r="E161" s="8">
        <f t="shared" si="88"/>
        <v>11.12</v>
      </c>
      <c r="F161" s="8">
        <f t="shared" si="88"/>
        <v>13.5</v>
      </c>
      <c r="G161" s="11"/>
      <c r="H161" s="11"/>
      <c r="I161" s="11"/>
      <c r="J161" s="11"/>
      <c r="K161" s="11"/>
      <c r="L161" s="11"/>
      <c r="M161" s="12">
        <f>sum(M156:M160)</f>
        <v>1</v>
      </c>
    </row>
    <row r="163">
      <c r="F163" s="2" t="s">
        <v>24</v>
      </c>
    </row>
    <row r="164">
      <c r="F164" s="2" t="s">
        <v>23</v>
      </c>
      <c r="G164" s="13">
        <f>(B161*M156)+(C161*M157)+(D161*M158)+(E161*M159)+(F161*M160)</f>
        <v>7.656566508</v>
      </c>
    </row>
    <row r="165">
      <c r="F165" s="2" t="s">
        <v>14</v>
      </c>
      <c r="G165" s="13">
        <f>(G164-5)/(5-1)</f>
        <v>0.6641416269</v>
      </c>
    </row>
    <row r="166">
      <c r="F166" s="2" t="s">
        <v>15</v>
      </c>
      <c r="G166" s="13">
        <f>G165/1.12</f>
        <v>0.5929835955</v>
      </c>
    </row>
    <row r="169">
      <c r="A169" s="2">
        <v>12.0</v>
      </c>
    </row>
    <row r="170">
      <c r="A170" s="3" t="s">
        <v>2</v>
      </c>
      <c r="B170" s="3" t="s">
        <v>3</v>
      </c>
      <c r="C170" s="3" t="s">
        <v>4</v>
      </c>
      <c r="D170" s="3" t="s">
        <v>5</v>
      </c>
      <c r="E170" s="3" t="s">
        <v>6</v>
      </c>
      <c r="F170" s="3" t="s">
        <v>7</v>
      </c>
      <c r="G170" s="4" t="s">
        <v>17</v>
      </c>
      <c r="H170" s="5"/>
      <c r="I170" s="5"/>
      <c r="J170" s="6"/>
      <c r="K170" s="14"/>
      <c r="L170" s="3" t="s">
        <v>9</v>
      </c>
      <c r="M170" s="3" t="s">
        <v>18</v>
      </c>
    </row>
    <row r="171">
      <c r="A171" s="3" t="s">
        <v>3</v>
      </c>
      <c r="B171" s="7">
        <v>1.0</v>
      </c>
      <c r="C171" s="7">
        <v>0.14</v>
      </c>
      <c r="D171" s="7">
        <v>5.0</v>
      </c>
      <c r="E171" s="7">
        <v>4.0</v>
      </c>
      <c r="F171" s="7">
        <v>3.0</v>
      </c>
      <c r="G171" s="8">
        <f t="shared" ref="G171:K171" si="89">B171/B176</f>
        <v>0.1138952164</v>
      </c>
      <c r="H171" s="8">
        <f t="shared" si="89"/>
        <v>0.01452282158</v>
      </c>
      <c r="I171" s="8">
        <f t="shared" si="89"/>
        <v>0.7153075823</v>
      </c>
      <c r="J171" s="8">
        <f t="shared" si="89"/>
        <v>0.338123415</v>
      </c>
      <c r="K171" s="8">
        <f t="shared" si="89"/>
        <v>0.2727272727</v>
      </c>
      <c r="L171" s="8">
        <f t="shared" ref="L171:L175" si="91">sum(G171:K171)</f>
        <v>1.454576308</v>
      </c>
      <c r="M171" s="8">
        <f t="shared" ref="M171:M175" si="92">L171/5</f>
        <v>0.2909152616</v>
      </c>
    </row>
    <row r="172">
      <c r="A172" s="3" t="s">
        <v>4</v>
      </c>
      <c r="B172" s="7">
        <v>7.0</v>
      </c>
      <c r="C172" s="7">
        <v>1.0</v>
      </c>
      <c r="D172" s="7">
        <v>0.33</v>
      </c>
      <c r="E172" s="7">
        <v>0.5</v>
      </c>
      <c r="F172" s="7">
        <v>2.0</v>
      </c>
      <c r="G172" s="8">
        <f t="shared" ref="G172:K172" si="90">B172/B176</f>
        <v>0.7972665148</v>
      </c>
      <c r="H172" s="8">
        <f t="shared" si="90"/>
        <v>0.1037344398</v>
      </c>
      <c r="I172" s="8">
        <f t="shared" si="90"/>
        <v>0.04721030043</v>
      </c>
      <c r="J172" s="8">
        <f t="shared" si="90"/>
        <v>0.04226542688</v>
      </c>
      <c r="K172" s="8">
        <f t="shared" si="90"/>
        <v>0.1818181818</v>
      </c>
      <c r="L172" s="8">
        <f t="shared" si="91"/>
        <v>1.172294864</v>
      </c>
      <c r="M172" s="8">
        <f t="shared" si="92"/>
        <v>0.2344589728</v>
      </c>
    </row>
    <row r="173">
      <c r="A173" s="3" t="s">
        <v>5</v>
      </c>
      <c r="B173" s="7">
        <v>0.2</v>
      </c>
      <c r="C173" s="7">
        <v>3.0</v>
      </c>
      <c r="D173" s="7">
        <v>1.0</v>
      </c>
      <c r="E173" s="7">
        <v>6.0</v>
      </c>
      <c r="F173" s="15">
        <v>2.0</v>
      </c>
      <c r="G173" s="8">
        <f t="shared" ref="G173:K173" si="93">B173/B176</f>
        <v>0.02277904328</v>
      </c>
      <c r="H173" s="8">
        <f t="shared" si="93"/>
        <v>0.3112033195</v>
      </c>
      <c r="I173" s="8">
        <f t="shared" si="93"/>
        <v>0.1430615165</v>
      </c>
      <c r="J173" s="8">
        <f t="shared" si="93"/>
        <v>0.5071851226</v>
      </c>
      <c r="K173" s="8">
        <f t="shared" si="93"/>
        <v>0.1818181818</v>
      </c>
      <c r="L173" s="8">
        <f t="shared" si="91"/>
        <v>1.166047184</v>
      </c>
      <c r="M173" s="8">
        <f t="shared" si="92"/>
        <v>0.2332094367</v>
      </c>
    </row>
    <row r="174">
      <c r="A174" s="3" t="s">
        <v>6</v>
      </c>
      <c r="B174" s="7">
        <v>0.25</v>
      </c>
      <c r="C174" s="7">
        <v>5.0</v>
      </c>
      <c r="D174" s="7">
        <v>0.16</v>
      </c>
      <c r="E174" s="7">
        <v>1.0</v>
      </c>
      <c r="F174" s="7">
        <v>3.0</v>
      </c>
      <c r="G174" s="8">
        <f t="shared" ref="G174:K174" si="94">B174/B176</f>
        <v>0.0284738041</v>
      </c>
      <c r="H174" s="8">
        <f t="shared" si="94"/>
        <v>0.5186721992</v>
      </c>
      <c r="I174" s="8">
        <f t="shared" si="94"/>
        <v>0.02288984263</v>
      </c>
      <c r="J174" s="8">
        <f t="shared" si="94"/>
        <v>0.08453085376</v>
      </c>
      <c r="K174" s="8">
        <f t="shared" si="94"/>
        <v>0.2727272727</v>
      </c>
      <c r="L174" s="8">
        <f t="shared" si="91"/>
        <v>0.9272939724</v>
      </c>
      <c r="M174" s="8">
        <f t="shared" si="92"/>
        <v>0.1854587945</v>
      </c>
    </row>
    <row r="175">
      <c r="A175" s="3" t="s">
        <v>7</v>
      </c>
      <c r="B175" s="7">
        <v>0.33</v>
      </c>
      <c r="C175" s="7">
        <v>0.5</v>
      </c>
      <c r="D175" s="15">
        <v>0.5</v>
      </c>
      <c r="E175" s="7">
        <v>0.33</v>
      </c>
      <c r="F175" s="7">
        <v>1.0</v>
      </c>
      <c r="G175" s="8">
        <f t="shared" ref="G175:K175" si="95">B175/B176</f>
        <v>0.03758542141</v>
      </c>
      <c r="H175" s="8">
        <f t="shared" si="95"/>
        <v>0.05186721992</v>
      </c>
      <c r="I175" s="8">
        <f t="shared" si="95"/>
        <v>0.07153075823</v>
      </c>
      <c r="J175" s="8">
        <f t="shared" si="95"/>
        <v>0.02789518174</v>
      </c>
      <c r="K175" s="8">
        <f t="shared" si="95"/>
        <v>0.09090909091</v>
      </c>
      <c r="L175" s="8">
        <f t="shared" si="91"/>
        <v>0.2797876722</v>
      </c>
      <c r="M175" s="8">
        <f t="shared" si="92"/>
        <v>0.05595753444</v>
      </c>
    </row>
    <row r="176">
      <c r="A176" s="3" t="s">
        <v>9</v>
      </c>
      <c r="B176" s="8">
        <f t="shared" ref="B176:F176" si="96">sum(B171:B175)</f>
        <v>8.78</v>
      </c>
      <c r="C176" s="8">
        <f t="shared" si="96"/>
        <v>9.64</v>
      </c>
      <c r="D176" s="8">
        <f t="shared" si="96"/>
        <v>6.99</v>
      </c>
      <c r="E176" s="8">
        <f t="shared" si="96"/>
        <v>11.83</v>
      </c>
      <c r="F176" s="8">
        <f t="shared" si="96"/>
        <v>11</v>
      </c>
      <c r="G176" s="11"/>
      <c r="H176" s="11"/>
      <c r="I176" s="11"/>
      <c r="J176" s="11"/>
      <c r="K176" s="11"/>
      <c r="L176" s="11"/>
      <c r="M176" s="12">
        <f>sum(M171:M175)</f>
        <v>1</v>
      </c>
    </row>
    <row r="178">
      <c r="F178" s="2" t="s">
        <v>24</v>
      </c>
    </row>
    <row r="179">
      <c r="F179" s="2" t="s">
        <v>23</v>
      </c>
      <c r="G179" s="13">
        <f>(B176*M171)+(C176*M172)+(D176*M173)+(E176*M174)+(F176*M175)</f>
        <v>9.254064874</v>
      </c>
    </row>
    <row r="180">
      <c r="F180" s="2" t="s">
        <v>14</v>
      </c>
      <c r="G180" s="13">
        <f>(G179-5)/(5-1)</f>
        <v>1.063516219</v>
      </c>
    </row>
    <row r="181">
      <c r="F181" s="2" t="s">
        <v>15</v>
      </c>
      <c r="G181" s="13">
        <f>G180/1.12</f>
        <v>0.9495680523</v>
      </c>
    </row>
    <row r="183">
      <c r="A183" s="2">
        <v>13.0</v>
      </c>
    </row>
    <row r="184">
      <c r="A184" s="16" t="s">
        <v>2</v>
      </c>
      <c r="B184" s="17" t="s">
        <v>3</v>
      </c>
      <c r="C184" s="17" t="s">
        <v>4</v>
      </c>
      <c r="D184" s="17" t="s">
        <v>5</v>
      </c>
      <c r="E184" s="17" t="s">
        <v>6</v>
      </c>
      <c r="F184" s="17" t="s">
        <v>7</v>
      </c>
      <c r="G184" s="18" t="s">
        <v>17</v>
      </c>
      <c r="H184" s="5"/>
      <c r="I184" s="5"/>
      <c r="J184" s="6"/>
      <c r="K184" s="19"/>
      <c r="L184" s="17" t="s">
        <v>9</v>
      </c>
      <c r="M184" s="17" t="s">
        <v>18</v>
      </c>
    </row>
    <row r="185">
      <c r="A185" s="20" t="s">
        <v>3</v>
      </c>
      <c r="B185" s="21">
        <v>1.0</v>
      </c>
      <c r="C185" s="21">
        <v>3.0</v>
      </c>
      <c r="D185" s="21">
        <v>1.0</v>
      </c>
      <c r="E185" s="21">
        <v>7.0</v>
      </c>
      <c r="F185" s="21">
        <v>7.0</v>
      </c>
      <c r="G185" s="22">
        <f t="shared" ref="G185:K185" si="97">B185/B190</f>
        <v>0.3831417625</v>
      </c>
      <c r="H185" s="22">
        <f t="shared" si="97"/>
        <v>0.5424954792</v>
      </c>
      <c r="I185" s="22">
        <f t="shared" si="97"/>
        <v>0.1</v>
      </c>
      <c r="J185" s="22">
        <f t="shared" si="97"/>
        <v>0.6113537118</v>
      </c>
      <c r="K185" s="22">
        <f t="shared" si="97"/>
        <v>0.4827586207</v>
      </c>
      <c r="L185" s="22">
        <f t="shared" ref="L185:L189" si="99">sum(G185:K185)</f>
        <v>2.119749574</v>
      </c>
      <c r="M185" s="22">
        <f t="shared" ref="M185:M189" si="100">L185/5</f>
        <v>0.4239499148</v>
      </c>
    </row>
    <row r="186">
      <c r="A186" s="20" t="s">
        <v>4</v>
      </c>
      <c r="B186" s="21">
        <v>0.33</v>
      </c>
      <c r="C186" s="21">
        <v>1.0</v>
      </c>
      <c r="D186" s="21">
        <v>2.0</v>
      </c>
      <c r="E186" s="21">
        <v>3.0</v>
      </c>
      <c r="F186" s="21">
        <v>1.0</v>
      </c>
      <c r="G186" s="22">
        <f t="shared" ref="G186:K186" si="98">B186/B190</f>
        <v>0.1264367816</v>
      </c>
      <c r="H186" s="22">
        <f t="shared" si="98"/>
        <v>0.1808318264</v>
      </c>
      <c r="I186" s="22">
        <f t="shared" si="98"/>
        <v>0.2</v>
      </c>
      <c r="J186" s="22">
        <f t="shared" si="98"/>
        <v>0.2620087336</v>
      </c>
      <c r="K186" s="22">
        <f t="shared" si="98"/>
        <v>0.06896551724</v>
      </c>
      <c r="L186" s="22">
        <f t="shared" si="99"/>
        <v>0.8382428589</v>
      </c>
      <c r="M186" s="22">
        <f t="shared" si="100"/>
        <v>0.1676485718</v>
      </c>
    </row>
    <row r="187">
      <c r="A187" s="20" t="s">
        <v>5</v>
      </c>
      <c r="B187" s="21">
        <v>1.0</v>
      </c>
      <c r="C187" s="21">
        <v>0.2</v>
      </c>
      <c r="D187" s="21">
        <v>1.0</v>
      </c>
      <c r="E187" s="21">
        <v>0.25</v>
      </c>
      <c r="F187" s="23">
        <v>0.5</v>
      </c>
      <c r="G187" s="22">
        <f t="shared" ref="G187:K187" si="101">B187/B190</f>
        <v>0.3831417625</v>
      </c>
      <c r="H187" s="22">
        <f t="shared" si="101"/>
        <v>0.03616636528</v>
      </c>
      <c r="I187" s="22">
        <f t="shared" si="101"/>
        <v>0.1</v>
      </c>
      <c r="J187" s="22">
        <f t="shared" si="101"/>
        <v>0.02183406114</v>
      </c>
      <c r="K187" s="22">
        <f t="shared" si="101"/>
        <v>0.03448275862</v>
      </c>
      <c r="L187" s="22">
        <f t="shared" si="99"/>
        <v>0.5756249475</v>
      </c>
      <c r="M187" s="22">
        <f t="shared" si="100"/>
        <v>0.1151249895</v>
      </c>
    </row>
    <row r="188">
      <c r="A188" s="20" t="s">
        <v>6</v>
      </c>
      <c r="B188" s="21">
        <v>0.14</v>
      </c>
      <c r="C188" s="21">
        <v>0.33</v>
      </c>
      <c r="D188" s="21">
        <v>4.0</v>
      </c>
      <c r="E188" s="21">
        <v>1.0</v>
      </c>
      <c r="F188" s="21">
        <v>5.0</v>
      </c>
      <c r="G188" s="22">
        <f t="shared" ref="G188:K188" si="102">B188/B190</f>
        <v>0.05363984674</v>
      </c>
      <c r="H188" s="22">
        <f t="shared" si="102"/>
        <v>0.05967450271</v>
      </c>
      <c r="I188" s="22">
        <f t="shared" si="102"/>
        <v>0.4</v>
      </c>
      <c r="J188" s="22">
        <f t="shared" si="102"/>
        <v>0.08733624454</v>
      </c>
      <c r="K188" s="22">
        <f t="shared" si="102"/>
        <v>0.3448275862</v>
      </c>
      <c r="L188" s="22">
        <f t="shared" si="99"/>
        <v>0.9454781802</v>
      </c>
      <c r="M188" s="22">
        <f t="shared" si="100"/>
        <v>0.189095636</v>
      </c>
    </row>
    <row r="189">
      <c r="A189" s="20" t="s">
        <v>7</v>
      </c>
      <c r="B189" s="21">
        <v>0.14</v>
      </c>
      <c r="C189" s="21">
        <v>1.0</v>
      </c>
      <c r="D189" s="23">
        <v>2.0</v>
      </c>
      <c r="E189" s="21">
        <v>0.2</v>
      </c>
      <c r="F189" s="21">
        <v>1.0</v>
      </c>
      <c r="G189" s="22">
        <f t="shared" ref="G189:K189" si="103">B189/B190</f>
        <v>0.05363984674</v>
      </c>
      <c r="H189" s="22">
        <f t="shared" si="103"/>
        <v>0.1808318264</v>
      </c>
      <c r="I189" s="22">
        <f t="shared" si="103"/>
        <v>0.2</v>
      </c>
      <c r="J189" s="22">
        <f t="shared" si="103"/>
        <v>0.01746724891</v>
      </c>
      <c r="K189" s="22">
        <f t="shared" si="103"/>
        <v>0.06896551724</v>
      </c>
      <c r="L189" s="22">
        <f t="shared" si="99"/>
        <v>0.5209044393</v>
      </c>
      <c r="M189" s="22">
        <f t="shared" si="100"/>
        <v>0.1041808879</v>
      </c>
    </row>
    <row r="190">
      <c r="A190" s="20" t="s">
        <v>9</v>
      </c>
      <c r="B190" s="22">
        <f t="shared" ref="B190:F190" si="104">sum(B185:B189)</f>
        <v>2.61</v>
      </c>
      <c r="C190" s="22">
        <f t="shared" si="104"/>
        <v>5.53</v>
      </c>
      <c r="D190" s="22">
        <f t="shared" si="104"/>
        <v>10</v>
      </c>
      <c r="E190" s="22">
        <f t="shared" si="104"/>
        <v>11.45</v>
      </c>
      <c r="F190" s="22">
        <f t="shared" si="104"/>
        <v>14.5</v>
      </c>
      <c r="G190" s="24"/>
      <c r="H190" s="24"/>
      <c r="I190" s="24"/>
      <c r="J190" s="24"/>
      <c r="K190" s="24"/>
      <c r="L190" s="24"/>
      <c r="M190" s="25">
        <f>sum(M185:M189)</f>
        <v>1</v>
      </c>
    </row>
    <row r="192">
      <c r="F192" s="2" t="s">
        <v>24</v>
      </c>
    </row>
    <row r="193">
      <c r="F193" s="2" t="s">
        <v>23</v>
      </c>
      <c r="G193" s="13">
        <f>(B190*M185)+(C190*M186)+(D190*M187)+(E190*M188)+(F190*M189)</f>
        <v>6.860623681</v>
      </c>
    </row>
    <row r="194">
      <c r="F194" s="2" t="s">
        <v>14</v>
      </c>
      <c r="G194" s="13">
        <f>(G193-5)/(5-1)</f>
        <v>0.4651559203</v>
      </c>
    </row>
    <row r="195">
      <c r="F195" s="2" t="s">
        <v>15</v>
      </c>
      <c r="G195" s="13">
        <f>G194/1.12</f>
        <v>0.415317786</v>
      </c>
    </row>
    <row r="197">
      <c r="A197" s="2">
        <v>14.0</v>
      </c>
    </row>
    <row r="198">
      <c r="A198" s="16" t="s">
        <v>2</v>
      </c>
      <c r="B198" s="17" t="s">
        <v>3</v>
      </c>
      <c r="C198" s="17" t="s">
        <v>4</v>
      </c>
      <c r="D198" s="17" t="s">
        <v>5</v>
      </c>
      <c r="E198" s="17" t="s">
        <v>6</v>
      </c>
      <c r="F198" s="17" t="s">
        <v>7</v>
      </c>
      <c r="G198" s="18" t="s">
        <v>17</v>
      </c>
      <c r="H198" s="5"/>
      <c r="I198" s="5"/>
      <c r="J198" s="6"/>
      <c r="K198" s="19"/>
      <c r="L198" s="17" t="s">
        <v>9</v>
      </c>
      <c r="M198" s="17" t="s">
        <v>18</v>
      </c>
    </row>
    <row r="199">
      <c r="A199" s="20" t="s">
        <v>3</v>
      </c>
      <c r="B199" s="21">
        <v>1.0</v>
      </c>
      <c r="C199" s="21">
        <v>5.0</v>
      </c>
      <c r="D199" s="21">
        <v>1.0</v>
      </c>
      <c r="E199" s="21">
        <v>0.16</v>
      </c>
      <c r="F199" s="21">
        <v>4.0</v>
      </c>
      <c r="G199" s="22">
        <f t="shared" ref="G199:K199" si="105">B199/B204</f>
        <v>0.1183431953</v>
      </c>
      <c r="H199" s="22">
        <f t="shared" si="105"/>
        <v>0.6868131868</v>
      </c>
      <c r="I199" s="22">
        <f t="shared" si="105"/>
        <v>0.07407407407</v>
      </c>
      <c r="J199" s="22">
        <f t="shared" si="105"/>
        <v>0.01830663616</v>
      </c>
      <c r="K199" s="22">
        <f t="shared" si="105"/>
        <v>0.3636363636</v>
      </c>
      <c r="L199" s="22">
        <f t="shared" ref="L199:L203" si="107">sum(G199:K199)</f>
        <v>1.261173456</v>
      </c>
      <c r="M199" s="22">
        <f t="shared" ref="M199:M203" si="108">L199/5</f>
        <v>0.2522346912</v>
      </c>
    </row>
    <row r="200">
      <c r="A200" s="20" t="s">
        <v>4</v>
      </c>
      <c r="B200" s="21">
        <v>0.2</v>
      </c>
      <c r="C200" s="21">
        <v>1.0</v>
      </c>
      <c r="D200" s="21">
        <v>7.0</v>
      </c>
      <c r="E200" s="21">
        <v>7.0</v>
      </c>
      <c r="F200" s="21">
        <v>1.0</v>
      </c>
      <c r="G200" s="22">
        <f t="shared" ref="G200:K200" si="106">B200/B204</f>
        <v>0.02366863905</v>
      </c>
      <c r="H200" s="22">
        <f t="shared" si="106"/>
        <v>0.1373626374</v>
      </c>
      <c r="I200" s="22">
        <f t="shared" si="106"/>
        <v>0.5185185185</v>
      </c>
      <c r="J200" s="22">
        <f t="shared" si="106"/>
        <v>0.8009153318</v>
      </c>
      <c r="K200" s="22">
        <f t="shared" si="106"/>
        <v>0.09090909091</v>
      </c>
      <c r="L200" s="22">
        <f t="shared" si="107"/>
        <v>1.571374218</v>
      </c>
      <c r="M200" s="22">
        <f t="shared" si="108"/>
        <v>0.3142748435</v>
      </c>
    </row>
    <row r="201">
      <c r="A201" s="20" t="s">
        <v>5</v>
      </c>
      <c r="B201" s="21">
        <v>1.0</v>
      </c>
      <c r="C201" s="21">
        <v>0.14</v>
      </c>
      <c r="D201" s="21">
        <v>1.0</v>
      </c>
      <c r="E201" s="21">
        <v>0.25</v>
      </c>
      <c r="F201" s="23">
        <v>2.0</v>
      </c>
      <c r="G201" s="22">
        <f t="shared" ref="G201:K201" si="109">B201/B204</f>
        <v>0.1183431953</v>
      </c>
      <c r="H201" s="22">
        <f t="shared" si="109"/>
        <v>0.01923076923</v>
      </c>
      <c r="I201" s="22">
        <f t="shared" si="109"/>
        <v>0.07407407407</v>
      </c>
      <c r="J201" s="22">
        <f t="shared" si="109"/>
        <v>0.02860411899</v>
      </c>
      <c r="K201" s="22">
        <f t="shared" si="109"/>
        <v>0.1818181818</v>
      </c>
      <c r="L201" s="22">
        <f t="shared" si="107"/>
        <v>0.4220703394</v>
      </c>
      <c r="M201" s="22">
        <f t="shared" si="108"/>
        <v>0.08441406788</v>
      </c>
    </row>
    <row r="202">
      <c r="A202" s="20" t="s">
        <v>6</v>
      </c>
      <c r="B202" s="21">
        <v>6.0</v>
      </c>
      <c r="C202" s="21">
        <v>0.14</v>
      </c>
      <c r="D202" s="21">
        <v>4.0</v>
      </c>
      <c r="E202" s="21">
        <v>1.0</v>
      </c>
      <c r="F202" s="21">
        <v>3.0</v>
      </c>
      <c r="G202" s="22">
        <f t="shared" ref="G202:K202" si="110">B202/B204</f>
        <v>0.7100591716</v>
      </c>
      <c r="H202" s="22">
        <f t="shared" si="110"/>
        <v>0.01923076923</v>
      </c>
      <c r="I202" s="22">
        <f t="shared" si="110"/>
        <v>0.2962962963</v>
      </c>
      <c r="J202" s="22">
        <f t="shared" si="110"/>
        <v>0.114416476</v>
      </c>
      <c r="K202" s="22">
        <f t="shared" si="110"/>
        <v>0.2727272727</v>
      </c>
      <c r="L202" s="22">
        <f t="shared" si="107"/>
        <v>1.412729986</v>
      </c>
      <c r="M202" s="22">
        <f t="shared" si="108"/>
        <v>0.2825459972</v>
      </c>
    </row>
    <row r="203">
      <c r="A203" s="20" t="s">
        <v>7</v>
      </c>
      <c r="B203" s="21">
        <v>0.25</v>
      </c>
      <c r="C203" s="21">
        <v>1.0</v>
      </c>
      <c r="D203" s="23">
        <v>0.5</v>
      </c>
      <c r="E203" s="21">
        <v>0.33</v>
      </c>
      <c r="F203" s="21">
        <v>1.0</v>
      </c>
      <c r="G203" s="22">
        <f t="shared" ref="G203:K203" si="111">B203/B204</f>
        <v>0.02958579882</v>
      </c>
      <c r="H203" s="22">
        <f t="shared" si="111"/>
        <v>0.1373626374</v>
      </c>
      <c r="I203" s="22">
        <f t="shared" si="111"/>
        <v>0.03703703704</v>
      </c>
      <c r="J203" s="22">
        <f t="shared" si="111"/>
        <v>0.03775743707</v>
      </c>
      <c r="K203" s="22">
        <f t="shared" si="111"/>
        <v>0.09090909091</v>
      </c>
      <c r="L203" s="22">
        <f t="shared" si="107"/>
        <v>0.3326520012</v>
      </c>
      <c r="M203" s="22">
        <f t="shared" si="108"/>
        <v>0.06653040024</v>
      </c>
    </row>
    <row r="204">
      <c r="A204" s="20" t="s">
        <v>9</v>
      </c>
      <c r="B204" s="22">
        <f t="shared" ref="B204:F204" si="112">sum(B199:B203)</f>
        <v>8.45</v>
      </c>
      <c r="C204" s="22">
        <f t="shared" si="112"/>
        <v>7.28</v>
      </c>
      <c r="D204" s="22">
        <f t="shared" si="112"/>
        <v>13.5</v>
      </c>
      <c r="E204" s="22">
        <f t="shared" si="112"/>
        <v>8.74</v>
      </c>
      <c r="F204" s="22">
        <f t="shared" si="112"/>
        <v>11</v>
      </c>
      <c r="G204" s="24"/>
      <c r="H204" s="24"/>
      <c r="I204" s="24"/>
      <c r="J204" s="24"/>
      <c r="K204" s="24"/>
      <c r="L204" s="24"/>
      <c r="M204" s="25">
        <f>sum(M199:M203)</f>
        <v>1</v>
      </c>
    </row>
    <row r="206">
      <c r="F206" s="2" t="s">
        <v>24</v>
      </c>
    </row>
    <row r="207">
      <c r="F207" s="2" t="s">
        <v>23</v>
      </c>
      <c r="G207" s="13">
        <f>(B204*M199)+(C204*M200)+(D204*M201)+(E204*M202)+(F204*M203)</f>
        <v>8.760180336</v>
      </c>
    </row>
    <row r="208">
      <c r="F208" s="2" t="s">
        <v>14</v>
      </c>
      <c r="G208" s="13">
        <f>(G207-5)/(5-1)</f>
        <v>0.9400450839</v>
      </c>
    </row>
    <row r="209">
      <c r="F209" s="2" t="s">
        <v>15</v>
      </c>
      <c r="G209" s="13">
        <f>G208/1.12</f>
        <v>0.8393259678</v>
      </c>
    </row>
    <row r="211">
      <c r="A211" s="2">
        <v>15.0</v>
      </c>
    </row>
    <row r="212">
      <c r="A212" s="16" t="s">
        <v>2</v>
      </c>
      <c r="B212" s="17" t="s">
        <v>3</v>
      </c>
      <c r="C212" s="17" t="s">
        <v>4</v>
      </c>
      <c r="D212" s="17" t="s">
        <v>5</v>
      </c>
      <c r="E212" s="17" t="s">
        <v>6</v>
      </c>
      <c r="F212" s="17" t="s">
        <v>7</v>
      </c>
      <c r="G212" s="18" t="s">
        <v>17</v>
      </c>
      <c r="H212" s="5"/>
      <c r="I212" s="5"/>
      <c r="J212" s="6"/>
      <c r="K212" s="19"/>
      <c r="L212" s="17" t="s">
        <v>9</v>
      </c>
      <c r="M212" s="17" t="s">
        <v>18</v>
      </c>
    </row>
    <row r="213">
      <c r="A213" s="20" t="s">
        <v>3</v>
      </c>
      <c r="B213" s="21">
        <v>1.0</v>
      </c>
      <c r="C213" s="21">
        <v>4.0</v>
      </c>
      <c r="D213" s="21">
        <v>0.5</v>
      </c>
      <c r="E213" s="21">
        <v>2.0</v>
      </c>
      <c r="F213" s="21">
        <v>0.2</v>
      </c>
      <c r="G213" s="22">
        <f t="shared" ref="G213:K213" si="113">B213/B218</f>
        <v>0.1142857143</v>
      </c>
      <c r="H213" s="22">
        <f t="shared" si="113"/>
        <v>0.3813155386</v>
      </c>
      <c r="I213" s="22">
        <f t="shared" si="113"/>
        <v>0.05747126437</v>
      </c>
      <c r="J213" s="22">
        <f t="shared" si="113"/>
        <v>0.3144654088</v>
      </c>
      <c r="K213" s="22">
        <f t="shared" si="113"/>
        <v>0.01515151515</v>
      </c>
      <c r="L213" s="22">
        <f t="shared" ref="L213:L217" si="115">sum(G213:K213)</f>
        <v>0.8826894412</v>
      </c>
      <c r="M213" s="22">
        <f t="shared" ref="M213:M217" si="116">L213/5</f>
        <v>0.1765378882</v>
      </c>
    </row>
    <row r="214">
      <c r="A214" s="20" t="s">
        <v>4</v>
      </c>
      <c r="B214" s="21">
        <v>0.25</v>
      </c>
      <c r="C214" s="21">
        <v>1.0</v>
      </c>
      <c r="D214" s="21">
        <v>0.2</v>
      </c>
      <c r="E214" s="21">
        <v>3.0</v>
      </c>
      <c r="F214" s="21">
        <v>6.0</v>
      </c>
      <c r="G214" s="22">
        <f t="shared" ref="G214:K214" si="114">B214/B218</f>
        <v>0.02857142857</v>
      </c>
      <c r="H214" s="22">
        <f t="shared" si="114"/>
        <v>0.09532888465</v>
      </c>
      <c r="I214" s="22">
        <f t="shared" si="114"/>
        <v>0.02298850575</v>
      </c>
      <c r="J214" s="22">
        <f t="shared" si="114"/>
        <v>0.4716981132</v>
      </c>
      <c r="K214" s="22">
        <f t="shared" si="114"/>
        <v>0.4545454545</v>
      </c>
      <c r="L214" s="22">
        <f t="shared" si="115"/>
        <v>1.073132387</v>
      </c>
      <c r="M214" s="22">
        <f t="shared" si="116"/>
        <v>0.2146264773</v>
      </c>
    </row>
    <row r="215">
      <c r="A215" s="20" t="s">
        <v>5</v>
      </c>
      <c r="B215" s="21">
        <v>2.0</v>
      </c>
      <c r="C215" s="21">
        <v>5.0</v>
      </c>
      <c r="D215" s="21">
        <v>1.0</v>
      </c>
      <c r="E215" s="21">
        <v>0.16</v>
      </c>
      <c r="F215" s="23">
        <v>1.0</v>
      </c>
      <c r="G215" s="22">
        <f t="shared" ref="G215:K215" si="117">B215/B218</f>
        <v>0.2285714286</v>
      </c>
      <c r="H215" s="22">
        <f t="shared" si="117"/>
        <v>0.4766444233</v>
      </c>
      <c r="I215" s="22">
        <f t="shared" si="117"/>
        <v>0.1149425287</v>
      </c>
      <c r="J215" s="22">
        <f t="shared" si="117"/>
        <v>0.0251572327</v>
      </c>
      <c r="K215" s="22">
        <f t="shared" si="117"/>
        <v>0.07575757576</v>
      </c>
      <c r="L215" s="22">
        <f t="shared" si="115"/>
        <v>0.921073189</v>
      </c>
      <c r="M215" s="22">
        <f t="shared" si="116"/>
        <v>0.1842146378</v>
      </c>
    </row>
    <row r="216">
      <c r="A216" s="20" t="s">
        <v>6</v>
      </c>
      <c r="B216" s="21">
        <v>0.5</v>
      </c>
      <c r="C216" s="21">
        <v>0.33</v>
      </c>
      <c r="D216" s="21">
        <v>6.0</v>
      </c>
      <c r="E216" s="21">
        <v>1.0</v>
      </c>
      <c r="F216" s="21">
        <v>5.0</v>
      </c>
      <c r="G216" s="22">
        <f t="shared" ref="G216:K216" si="118">B216/B218</f>
        <v>0.05714285714</v>
      </c>
      <c r="H216" s="22">
        <f t="shared" si="118"/>
        <v>0.03145853194</v>
      </c>
      <c r="I216" s="22">
        <f t="shared" si="118"/>
        <v>0.6896551724</v>
      </c>
      <c r="J216" s="22">
        <f t="shared" si="118"/>
        <v>0.1572327044</v>
      </c>
      <c r="K216" s="22">
        <f t="shared" si="118"/>
        <v>0.3787878788</v>
      </c>
      <c r="L216" s="22">
        <f t="shared" si="115"/>
        <v>1.314277145</v>
      </c>
      <c r="M216" s="22">
        <f t="shared" si="116"/>
        <v>0.2628554289</v>
      </c>
    </row>
    <row r="217">
      <c r="A217" s="20" t="s">
        <v>7</v>
      </c>
      <c r="B217" s="21">
        <v>5.0</v>
      </c>
      <c r="C217" s="21">
        <v>0.16</v>
      </c>
      <c r="D217" s="23">
        <v>1.0</v>
      </c>
      <c r="E217" s="21">
        <v>0.2</v>
      </c>
      <c r="F217" s="21">
        <v>1.0</v>
      </c>
      <c r="G217" s="22">
        <f t="shared" ref="G217:K217" si="119">B217/B218</f>
        <v>0.5714285714</v>
      </c>
      <c r="H217" s="22">
        <f t="shared" si="119"/>
        <v>0.01525262154</v>
      </c>
      <c r="I217" s="22">
        <f t="shared" si="119"/>
        <v>0.1149425287</v>
      </c>
      <c r="J217" s="22">
        <f t="shared" si="119"/>
        <v>0.03144654088</v>
      </c>
      <c r="K217" s="22">
        <f t="shared" si="119"/>
        <v>0.07575757576</v>
      </c>
      <c r="L217" s="22">
        <f t="shared" si="115"/>
        <v>0.8088278383</v>
      </c>
      <c r="M217" s="22">
        <f t="shared" si="116"/>
        <v>0.1617655677</v>
      </c>
    </row>
    <row r="218">
      <c r="A218" s="20" t="s">
        <v>9</v>
      </c>
      <c r="B218" s="22">
        <f t="shared" ref="B218:F218" si="120">sum(B213:B217)</f>
        <v>8.75</v>
      </c>
      <c r="C218" s="22">
        <f t="shared" si="120"/>
        <v>10.49</v>
      </c>
      <c r="D218" s="22">
        <f t="shared" si="120"/>
        <v>8.7</v>
      </c>
      <c r="E218" s="22">
        <f t="shared" si="120"/>
        <v>6.36</v>
      </c>
      <c r="F218" s="22">
        <f t="shared" si="120"/>
        <v>13.2</v>
      </c>
      <c r="G218" s="24"/>
      <c r="H218" s="24"/>
      <c r="I218" s="24"/>
      <c r="J218" s="24"/>
      <c r="K218" s="24"/>
      <c r="L218" s="24"/>
      <c r="M218" s="25">
        <f>sum(M213:M217)</f>
        <v>1</v>
      </c>
    </row>
    <row r="220">
      <c r="F220" s="2" t="s">
        <v>24</v>
      </c>
    </row>
    <row r="221">
      <c r="F221" s="2" t="s">
        <v>23</v>
      </c>
      <c r="G221" s="13">
        <f>(B218*M213)+(C218*M214)+(D218*M215)+(E218*M216)+(F218*M217)</f>
        <v>9.20587164</v>
      </c>
    </row>
    <row r="222">
      <c r="F222" s="2" t="s">
        <v>14</v>
      </c>
      <c r="G222" s="13">
        <f>(G221-5)/(5-1)</f>
        <v>1.05146791</v>
      </c>
    </row>
    <row r="223">
      <c r="F223" s="2" t="s">
        <v>15</v>
      </c>
      <c r="G223" s="13">
        <f>G222/1.12</f>
        <v>0.9388106339</v>
      </c>
    </row>
    <row r="235">
      <c r="A235" s="26"/>
      <c r="B235" s="27"/>
      <c r="C235" s="27"/>
      <c r="D235" s="27"/>
      <c r="E235" s="27"/>
      <c r="F235" s="27"/>
      <c r="G235" s="26"/>
      <c r="K235" s="24"/>
      <c r="L235" s="26"/>
      <c r="M235" s="26"/>
    </row>
    <row r="236">
      <c r="A236" s="27"/>
      <c r="B236" s="28"/>
      <c r="C236" s="28"/>
      <c r="D236" s="28"/>
      <c r="E236" s="28"/>
      <c r="F236" s="28"/>
      <c r="G236" s="29"/>
      <c r="H236" s="29"/>
      <c r="I236" s="29"/>
      <c r="J236" s="29"/>
      <c r="K236" s="29"/>
      <c r="L236" s="29"/>
      <c r="M236" s="29"/>
    </row>
    <row r="237">
      <c r="A237" s="27"/>
      <c r="B237" s="28"/>
      <c r="C237" s="28"/>
      <c r="D237" s="28"/>
      <c r="E237" s="28"/>
      <c r="F237" s="28"/>
      <c r="G237" s="29"/>
      <c r="H237" s="29"/>
      <c r="I237" s="29"/>
      <c r="J237" s="29"/>
      <c r="K237" s="29"/>
      <c r="L237" s="29"/>
      <c r="M237" s="29"/>
    </row>
    <row r="238">
      <c r="A238" s="27"/>
      <c r="B238" s="28"/>
      <c r="C238" s="28"/>
      <c r="D238" s="28"/>
      <c r="E238" s="28"/>
      <c r="F238" s="30"/>
      <c r="G238" s="29"/>
      <c r="H238" s="29"/>
      <c r="I238" s="29"/>
      <c r="J238" s="29"/>
      <c r="K238" s="29"/>
      <c r="L238" s="29"/>
      <c r="M238" s="29"/>
    </row>
    <row r="239">
      <c r="A239" s="27"/>
      <c r="B239" s="28"/>
      <c r="C239" s="28"/>
      <c r="D239" s="28"/>
      <c r="E239" s="28"/>
      <c r="F239" s="28"/>
      <c r="G239" s="29"/>
      <c r="H239" s="29"/>
      <c r="I239" s="29"/>
      <c r="J239" s="29"/>
      <c r="K239" s="29"/>
      <c r="L239" s="29"/>
      <c r="M239" s="29"/>
    </row>
    <row r="240">
      <c r="A240" s="27"/>
      <c r="B240" s="28"/>
      <c r="C240" s="28"/>
      <c r="D240" s="30"/>
      <c r="E240" s="28"/>
      <c r="F240" s="28"/>
      <c r="G240" s="29"/>
      <c r="H240" s="29"/>
      <c r="I240" s="29"/>
      <c r="J240" s="29"/>
      <c r="K240" s="29"/>
      <c r="L240" s="29"/>
      <c r="M240" s="29"/>
    </row>
    <row r="241">
      <c r="A241" s="26"/>
      <c r="B241" s="29"/>
      <c r="C241" s="29"/>
      <c r="D241" s="29"/>
      <c r="E241" s="29"/>
      <c r="F241" s="29"/>
      <c r="G241" s="24"/>
      <c r="H241" s="24"/>
      <c r="I241" s="24"/>
      <c r="J241" s="24"/>
      <c r="K241" s="24"/>
      <c r="L241" s="24"/>
      <c r="M241" s="25"/>
    </row>
    <row r="244">
      <c r="G244" s="13"/>
    </row>
    <row r="245">
      <c r="G245" s="13"/>
    </row>
    <row r="246">
      <c r="G246" s="13"/>
    </row>
  </sheetData>
  <mergeCells count="17">
    <mergeCell ref="A2:E2"/>
    <mergeCell ref="G5:K5"/>
    <mergeCell ref="G24:J24"/>
    <mergeCell ref="G39:J39"/>
    <mergeCell ref="G53:J53"/>
    <mergeCell ref="G68:J68"/>
    <mergeCell ref="G82:J82"/>
    <mergeCell ref="G198:J198"/>
    <mergeCell ref="G212:J212"/>
    <mergeCell ref="G235:J235"/>
    <mergeCell ref="G96:J96"/>
    <mergeCell ref="G111:J111"/>
    <mergeCell ref="G125:J125"/>
    <mergeCell ref="G140:J140"/>
    <mergeCell ref="G155:J155"/>
    <mergeCell ref="G170:J170"/>
    <mergeCell ref="G184:J184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4" t="s">
        <v>8</v>
      </c>
      <c r="H1" s="5"/>
      <c r="I1" s="5"/>
      <c r="J1" s="5"/>
      <c r="K1" s="6"/>
      <c r="L1" s="3" t="s">
        <v>9</v>
      </c>
      <c r="M1" s="3" t="s">
        <v>10</v>
      </c>
      <c r="N1" s="3" t="s">
        <v>11</v>
      </c>
    </row>
    <row r="2">
      <c r="A2" s="3" t="s">
        <v>3</v>
      </c>
      <c r="B2" s="7">
        <v>1.0</v>
      </c>
      <c r="C2" s="7">
        <v>3.0</v>
      </c>
      <c r="D2" s="7">
        <v>0.2</v>
      </c>
      <c r="E2" s="7">
        <v>5.0</v>
      </c>
      <c r="F2" s="7">
        <v>0.2</v>
      </c>
      <c r="G2" s="8">
        <f t="shared" ref="G2:K2" si="1">B2/B7</f>
        <v>0.08673026886</v>
      </c>
      <c r="H2" s="8">
        <f t="shared" si="1"/>
        <v>0.2112676056</v>
      </c>
      <c r="I2" s="8">
        <f t="shared" si="1"/>
        <v>0.03100775194</v>
      </c>
      <c r="J2" s="8">
        <f t="shared" si="1"/>
        <v>0.7235890014</v>
      </c>
      <c r="K2" s="8">
        <f t="shared" si="1"/>
        <v>0.02656042497</v>
      </c>
      <c r="L2" s="8">
        <f t="shared" ref="L2:L6" si="3">sum(G2:K2)</f>
        <v>1.079155053</v>
      </c>
      <c r="M2" s="8">
        <f t="shared" ref="M2:M6" si="4">L2/5</f>
        <v>0.2158310106</v>
      </c>
      <c r="N2" s="3">
        <v>3.0</v>
      </c>
    </row>
    <row r="3">
      <c r="A3" s="3" t="s">
        <v>4</v>
      </c>
      <c r="B3" s="7">
        <v>0.33</v>
      </c>
      <c r="C3" s="7">
        <v>1.0</v>
      </c>
      <c r="D3" s="7">
        <v>0.25</v>
      </c>
      <c r="E3" s="7">
        <v>0.16</v>
      </c>
      <c r="F3" s="7">
        <v>2.0</v>
      </c>
      <c r="G3" s="8">
        <f t="shared" ref="G3:K3" si="2">B3/B7</f>
        <v>0.02862098873</v>
      </c>
      <c r="H3" s="8">
        <f t="shared" si="2"/>
        <v>0.07042253521</v>
      </c>
      <c r="I3" s="8">
        <f t="shared" si="2"/>
        <v>0.03875968992</v>
      </c>
      <c r="J3" s="8">
        <f t="shared" si="2"/>
        <v>0.02315484805</v>
      </c>
      <c r="K3" s="8">
        <f t="shared" si="2"/>
        <v>0.2656042497</v>
      </c>
      <c r="L3" s="8">
        <f t="shared" si="3"/>
        <v>0.4265623116</v>
      </c>
      <c r="M3" s="8">
        <f t="shared" si="4"/>
        <v>0.08531246231</v>
      </c>
      <c r="N3" s="3">
        <v>5.0</v>
      </c>
    </row>
    <row r="4">
      <c r="A4" s="3" t="s">
        <v>5</v>
      </c>
      <c r="B4" s="7">
        <v>5.0</v>
      </c>
      <c r="C4" s="7">
        <v>4.0</v>
      </c>
      <c r="D4" s="7">
        <v>1.0</v>
      </c>
      <c r="E4" s="7">
        <v>0.5</v>
      </c>
      <c r="F4" s="7">
        <v>0.33</v>
      </c>
      <c r="G4" s="8">
        <f t="shared" ref="G4:K4" si="5">B4/B7</f>
        <v>0.4336513443</v>
      </c>
      <c r="H4" s="8">
        <f t="shared" si="5"/>
        <v>0.2816901408</v>
      </c>
      <c r="I4" s="8">
        <f t="shared" si="5"/>
        <v>0.1550387597</v>
      </c>
      <c r="J4" s="8">
        <f t="shared" si="5"/>
        <v>0.07235890014</v>
      </c>
      <c r="K4" s="8">
        <f t="shared" si="5"/>
        <v>0.0438247012</v>
      </c>
      <c r="L4" s="8">
        <f t="shared" si="3"/>
        <v>0.9865638462</v>
      </c>
      <c r="M4" s="8">
        <f t="shared" si="4"/>
        <v>0.1973127692</v>
      </c>
      <c r="N4" s="3">
        <v>4.0</v>
      </c>
    </row>
    <row r="5">
      <c r="A5" s="3" t="s">
        <v>6</v>
      </c>
      <c r="B5" s="7">
        <v>0.2</v>
      </c>
      <c r="C5" s="7">
        <v>6.0</v>
      </c>
      <c r="D5" s="7">
        <v>2.0</v>
      </c>
      <c r="E5" s="7">
        <v>1.0</v>
      </c>
      <c r="F5" s="7">
        <v>4.0</v>
      </c>
      <c r="G5" s="8">
        <f t="shared" ref="G5:K5" si="6">B5/B7</f>
        <v>0.01734605377</v>
      </c>
      <c r="H5" s="8">
        <f t="shared" si="6"/>
        <v>0.4225352113</v>
      </c>
      <c r="I5" s="8">
        <f t="shared" si="6"/>
        <v>0.3100775194</v>
      </c>
      <c r="J5" s="8">
        <f t="shared" si="6"/>
        <v>0.1447178003</v>
      </c>
      <c r="K5" s="8">
        <f t="shared" si="6"/>
        <v>0.5312084993</v>
      </c>
      <c r="L5" s="8">
        <f t="shared" si="3"/>
        <v>1.425885084</v>
      </c>
      <c r="M5" s="8">
        <f t="shared" si="4"/>
        <v>0.2851770168</v>
      </c>
      <c r="N5" s="3">
        <v>1.0</v>
      </c>
    </row>
    <row r="6">
      <c r="A6" s="3" t="s">
        <v>7</v>
      </c>
      <c r="B6" s="7">
        <v>5.0</v>
      </c>
      <c r="C6" s="7">
        <v>0.2</v>
      </c>
      <c r="D6" s="7">
        <v>3.0</v>
      </c>
      <c r="E6" s="7">
        <v>0.25</v>
      </c>
      <c r="F6" s="7">
        <v>1.0</v>
      </c>
      <c r="G6" s="8">
        <f t="shared" ref="G6:K6" si="7">B6/B7</f>
        <v>0.4336513443</v>
      </c>
      <c r="H6" s="8">
        <f t="shared" si="7"/>
        <v>0.01408450704</v>
      </c>
      <c r="I6" s="8">
        <f t="shared" si="7"/>
        <v>0.4651162791</v>
      </c>
      <c r="J6" s="8">
        <f t="shared" si="7"/>
        <v>0.03617945007</v>
      </c>
      <c r="K6" s="8">
        <f t="shared" si="7"/>
        <v>0.1328021248</v>
      </c>
      <c r="L6" s="8">
        <f t="shared" si="3"/>
        <v>1.081833705</v>
      </c>
      <c r="M6" s="8">
        <f t="shared" si="4"/>
        <v>0.2163667411</v>
      </c>
      <c r="N6" s="3">
        <v>2.0</v>
      </c>
    </row>
    <row r="7">
      <c r="A7" s="9" t="s">
        <v>9</v>
      </c>
      <c r="B7" s="10">
        <f t="shared" ref="B7:F7" si="8">sum(B2:B6)</f>
        <v>11.53</v>
      </c>
      <c r="C7" s="10">
        <f t="shared" si="8"/>
        <v>14.2</v>
      </c>
      <c r="D7" s="10">
        <f t="shared" si="8"/>
        <v>6.45</v>
      </c>
      <c r="E7" s="10">
        <f t="shared" si="8"/>
        <v>6.91</v>
      </c>
      <c r="F7" s="10">
        <f t="shared" si="8"/>
        <v>7.53</v>
      </c>
      <c r="G7" s="11"/>
      <c r="H7" s="11"/>
      <c r="I7" s="11"/>
      <c r="J7" s="11"/>
      <c r="K7" s="11"/>
      <c r="L7" s="11"/>
      <c r="M7" s="12">
        <f>sum(M2:M6)</f>
        <v>1</v>
      </c>
    </row>
    <row r="9">
      <c r="E9" s="2" t="s">
        <v>12</v>
      </c>
    </row>
    <row r="10">
      <c r="E10" s="2" t="s">
        <v>13</v>
      </c>
      <c r="F10" s="13">
        <f>(B7*M2)+(C7*M3)+(D7*M4)+(E7*M5)+(F7*M6)</f>
        <v>8.572450625</v>
      </c>
    </row>
    <row r="11">
      <c r="E11" s="2" t="s">
        <v>14</v>
      </c>
      <c r="F11" s="13">
        <f>(F10-5)/(5-1)</f>
        <v>0.8931126562</v>
      </c>
    </row>
    <row r="12">
      <c r="E12" s="2" t="s">
        <v>15</v>
      </c>
      <c r="F12" s="13">
        <f>(F11/1.12)</f>
        <v>0.7974220144</v>
      </c>
    </row>
  </sheetData>
  <mergeCells count="1">
    <mergeCell ref="G1:K1"/>
  </mergeCells>
  <drawing r:id="rId1"/>
</worksheet>
</file>